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  <Override PartName="/xl/charts/colors2.xml" ContentType="application/vnd.ms-office.chartcolorstyle+xml"/>
  <Override PartName="/xl/charts/style2.xml" ContentType="application/vnd.ms-office.chartstyle+xml"/>
  <Override PartName="/xl/charts/colors3.xml" ContentType="application/vnd.ms-office.chartcolorstyle+xml"/>
  <Override PartName="/xl/charts/style3.xml" ContentType="application/vnd.ms-office.chartstyle+xml"/>
  <Override PartName="/xl/charts/colors4.xml" ContentType="application/vnd.ms-office.chartcolorstyle+xml"/>
  <Override PartName="/xl/charts/style4.xml" ContentType="application/vnd.ms-office.chartstyle+xml"/>
  <Override PartName="/xl/charts/colors5.xml" ContentType="application/vnd.ms-office.chartcolorstyle+xml"/>
  <Override PartName="/xl/charts/style5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256" windowHeight="12300"/>
  </bookViews>
  <sheets>
    <sheet name="Simplest" sheetId="2" r:id="rId1"/>
    <sheet name="General" sheetId="5" r:id="rId2"/>
  </sheets>
  <definedNames>
    <definedName name="solver_adj" localSheetId="1" hidden="1">General!$C$11</definedName>
    <definedName name="solver_cvg" localSheetId="1" hidden="1">0.0001</definedName>
    <definedName name="solver_drv" localSheetId="1" hidden="1">1</definedName>
    <definedName name="solver_eng" localSheetId="1" hidden="1">1</definedName>
    <definedName name="solver_est" localSheetId="1" hidden="1">1</definedName>
    <definedName name="solver_itr" localSheetId="1" hidden="1">2147483647</definedName>
    <definedName name="solver_mip" localSheetId="1" hidden="1">2147483647</definedName>
    <definedName name="solver_mni" localSheetId="1" hidden="1">30</definedName>
    <definedName name="solver_mrt" localSheetId="1" hidden="1">0.075</definedName>
    <definedName name="solver_msl" localSheetId="1" hidden="1">2</definedName>
    <definedName name="solver_neg" localSheetId="1" hidden="1">1</definedName>
    <definedName name="solver_nod" localSheetId="1" hidden="1">2147483647</definedName>
    <definedName name="solver_num" localSheetId="1" hidden="1">0</definedName>
    <definedName name="solver_nwt" localSheetId="1" hidden="1">1</definedName>
    <definedName name="solver_opt" localSheetId="1" hidden="1">General!$N$11</definedName>
    <definedName name="solver_pre" localSheetId="1" hidden="1">0.000001</definedName>
    <definedName name="solver_rbv" localSheetId="1" hidden="1">1</definedName>
    <definedName name="solver_rlx" localSheetId="1" hidden="1">2</definedName>
    <definedName name="solver_rsd" localSheetId="1" hidden="1">0</definedName>
    <definedName name="solver_scl" localSheetId="1" hidden="1">1</definedName>
    <definedName name="solver_sho" localSheetId="1" hidden="1">2</definedName>
    <definedName name="solver_ssz" localSheetId="1" hidden="1">100</definedName>
    <definedName name="solver_tim" localSheetId="1" hidden="1">2147483647</definedName>
    <definedName name="solver_tol" localSheetId="1" hidden="1">0.01</definedName>
    <definedName name="solver_typ" localSheetId="1" hidden="1">2</definedName>
    <definedName name="solver_val" localSheetId="1" hidden="1">0</definedName>
    <definedName name="solver_ver" localSheetId="1" hidden="1">3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W5" i="5" l="1"/>
  <c r="W6" i="5"/>
  <c r="W7" i="5"/>
  <c r="W8" i="5"/>
  <c r="W9" i="5"/>
  <c r="W10" i="5"/>
  <c r="W11" i="5"/>
  <c r="W12" i="5"/>
  <c r="W13" i="5"/>
  <c r="W14" i="5"/>
  <c r="W15" i="5"/>
  <c r="W16" i="5"/>
  <c r="W17" i="5"/>
  <c r="W18" i="5"/>
  <c r="W19" i="5"/>
  <c r="W20" i="5"/>
  <c r="W21" i="5"/>
  <c r="W22" i="5"/>
  <c r="W23" i="5"/>
  <c r="W24" i="5"/>
  <c r="W25" i="5"/>
  <c r="W26" i="5"/>
  <c r="W27" i="5"/>
  <c r="W28" i="5"/>
  <c r="W29" i="5"/>
  <c r="W30" i="5"/>
  <c r="W31" i="5"/>
  <c r="W32" i="5"/>
  <c r="W33" i="5"/>
  <c r="W34" i="5"/>
  <c r="W35" i="5"/>
  <c r="W36" i="5"/>
  <c r="W37" i="5"/>
  <c r="W38" i="5"/>
  <c r="W39" i="5"/>
  <c r="W40" i="5"/>
  <c r="W41" i="5"/>
  <c r="W42" i="5"/>
  <c r="W43" i="5"/>
  <c r="W44" i="5"/>
  <c r="W45" i="5"/>
  <c r="W46" i="5"/>
  <c r="W47" i="5"/>
  <c r="W48" i="5"/>
  <c r="W49" i="5"/>
  <c r="W50" i="5"/>
  <c r="W51" i="5"/>
  <c r="W52" i="5"/>
  <c r="W53" i="5"/>
  <c r="W54" i="5"/>
  <c r="W55" i="5"/>
  <c r="W56" i="5"/>
  <c r="W57" i="5"/>
  <c r="W58" i="5"/>
  <c r="W59" i="5"/>
  <c r="W60" i="5"/>
  <c r="W61" i="5"/>
  <c r="W62" i="5"/>
  <c r="W63" i="5"/>
  <c r="W64" i="5"/>
  <c r="W65" i="5"/>
  <c r="W66" i="5"/>
  <c r="W67" i="5"/>
  <c r="W68" i="5"/>
  <c r="W69" i="5"/>
  <c r="W70" i="5"/>
  <c r="W71" i="5"/>
  <c r="W72" i="5"/>
  <c r="W73" i="5"/>
  <c r="W74" i="5"/>
  <c r="W75" i="5"/>
  <c r="W76" i="5"/>
  <c r="W77" i="5"/>
  <c r="W78" i="5"/>
  <c r="W79" i="5"/>
  <c r="W80" i="5"/>
  <c r="W81" i="5"/>
  <c r="W82" i="5"/>
  <c r="W83" i="5"/>
  <c r="W84" i="5"/>
  <c r="W85" i="5"/>
  <c r="W86" i="5"/>
  <c r="W87" i="5"/>
  <c r="W88" i="5"/>
  <c r="W89" i="5"/>
  <c r="W90" i="5"/>
  <c r="W91" i="5"/>
  <c r="W92" i="5"/>
  <c r="W93" i="5"/>
  <c r="W94" i="5"/>
  <c r="W95" i="5"/>
  <c r="W96" i="5"/>
  <c r="W97" i="5"/>
  <c r="W98" i="5"/>
  <c r="W99" i="5"/>
  <c r="W100" i="5"/>
  <c r="W101" i="5"/>
  <c r="W102" i="5"/>
  <c r="W103" i="5"/>
  <c r="W104" i="5"/>
  <c r="W105" i="5"/>
  <c r="W106" i="5"/>
  <c r="W107" i="5"/>
  <c r="W108" i="5"/>
  <c r="W109" i="5"/>
  <c r="W110" i="5"/>
  <c r="W111" i="5"/>
  <c r="W112" i="5"/>
  <c r="W113" i="5"/>
  <c r="W114" i="5"/>
  <c r="W115" i="5"/>
  <c r="W116" i="5"/>
  <c r="W117" i="5"/>
  <c r="W118" i="5"/>
  <c r="W119" i="5"/>
  <c r="W120" i="5"/>
  <c r="W121" i="5"/>
  <c r="W122" i="5"/>
  <c r="W123" i="5"/>
  <c r="W124" i="5"/>
  <c r="W125" i="5"/>
  <c r="W126" i="5"/>
  <c r="W127" i="5"/>
  <c r="W128" i="5"/>
  <c r="W129" i="5"/>
  <c r="W130" i="5"/>
  <c r="W131" i="5"/>
  <c r="W132" i="5"/>
  <c r="W133" i="5"/>
  <c r="W134" i="5"/>
  <c r="W135" i="5"/>
  <c r="W136" i="5"/>
  <c r="W137" i="5"/>
  <c r="W138" i="5"/>
  <c r="W139" i="5"/>
  <c r="W140" i="5"/>
  <c r="W141" i="5"/>
  <c r="W142" i="5"/>
  <c r="W3" i="5"/>
  <c r="W4" i="5"/>
  <c r="B7" i="5"/>
  <c r="C3" i="5"/>
  <c r="B3" i="2" l="1"/>
  <c r="B3" i="5" l="1"/>
  <c r="C7" i="5"/>
  <c r="Z3" i="5" s="1"/>
  <c r="D7" i="2"/>
  <c r="G11" i="5"/>
  <c r="D7" i="5" l="1"/>
  <c r="D3" i="5"/>
  <c r="B11" i="5" l="1"/>
  <c r="Y3" i="5"/>
  <c r="V4" i="5"/>
  <c r="Y2" i="5"/>
  <c r="F11" i="5" l="1"/>
  <c r="F12" i="5" s="1"/>
  <c r="G12" i="5" s="1"/>
  <c r="V5" i="5"/>
  <c r="J11" i="5" l="1"/>
  <c r="H11" i="5"/>
  <c r="K11" i="5"/>
  <c r="V6" i="5"/>
  <c r="L11" i="5" l="1"/>
  <c r="H12" i="5"/>
  <c r="F13" i="5"/>
  <c r="G13" i="5" s="1"/>
  <c r="J12" i="5"/>
  <c r="K12" i="5"/>
  <c r="V7" i="5"/>
  <c r="L12" i="5" l="1"/>
  <c r="F14" i="5"/>
  <c r="G14" i="5" s="1"/>
  <c r="V8" i="5"/>
  <c r="J13" i="5" l="1"/>
  <c r="V9" i="5"/>
  <c r="K13" i="5" l="1"/>
  <c r="L13" i="5" s="1"/>
  <c r="H13" i="5"/>
  <c r="F15" i="5"/>
  <c r="G15" i="5" s="1"/>
  <c r="V10" i="5"/>
  <c r="K14" i="5" l="1"/>
  <c r="H14" i="5"/>
  <c r="J14" i="5"/>
  <c r="F16" i="5"/>
  <c r="G16" i="5" s="1"/>
  <c r="V11" i="5"/>
  <c r="K15" i="5" l="1"/>
  <c r="H15" i="5"/>
  <c r="L14" i="5"/>
  <c r="J15" i="5"/>
  <c r="V12" i="5"/>
  <c r="L15" i="5" l="1"/>
  <c r="J16" i="5"/>
  <c r="V13" i="5"/>
  <c r="H16" i="5" l="1"/>
  <c r="F17" i="5"/>
  <c r="G17" i="5" s="1"/>
  <c r="K16" i="5"/>
  <c r="L16" i="5" s="1"/>
  <c r="V14" i="5"/>
  <c r="J17" i="5" l="1"/>
  <c r="K17" i="5"/>
  <c r="V15" i="5"/>
  <c r="L17" i="5" l="1"/>
  <c r="H17" i="5"/>
  <c r="F18" i="5"/>
  <c r="G18" i="5" s="1"/>
  <c r="V16" i="5"/>
  <c r="F19" i="5" l="1"/>
  <c r="G19" i="5" s="1"/>
  <c r="J18" i="5"/>
  <c r="V17" i="5"/>
  <c r="K18" i="5" l="1"/>
  <c r="L18" i="5" s="1"/>
  <c r="H18" i="5"/>
  <c r="J19" i="5"/>
  <c r="F20" i="5"/>
  <c r="G20" i="5" s="1"/>
  <c r="V18" i="5"/>
  <c r="K19" i="5" l="1"/>
  <c r="L19" i="5" s="1"/>
  <c r="H19" i="5"/>
  <c r="F21" i="5"/>
  <c r="G21" i="5" s="1"/>
  <c r="V19" i="5"/>
  <c r="K20" i="5" l="1"/>
  <c r="H20" i="5"/>
  <c r="J20" i="5"/>
  <c r="F22" i="5"/>
  <c r="G22" i="5" s="1"/>
  <c r="V20" i="5"/>
  <c r="L20" i="5" l="1"/>
  <c r="J21" i="5"/>
  <c r="V21" i="5"/>
  <c r="K21" i="5" l="1"/>
  <c r="L21" i="5" s="1"/>
  <c r="H21" i="5"/>
  <c r="F23" i="5"/>
  <c r="G23" i="5" s="1"/>
  <c r="V22" i="5"/>
  <c r="J22" i="5" l="1"/>
  <c r="V23" i="5"/>
  <c r="K22" i="5" l="1"/>
  <c r="L22" i="5" s="1"/>
  <c r="H22" i="5"/>
  <c r="F24" i="5"/>
  <c r="G24" i="5" s="1"/>
  <c r="V24" i="5"/>
  <c r="K23" i="5" l="1"/>
  <c r="H23" i="5"/>
  <c r="J23" i="5"/>
  <c r="F25" i="5"/>
  <c r="G25" i="5" s="1"/>
  <c r="V25" i="5"/>
  <c r="L23" i="5" l="1"/>
  <c r="J24" i="5"/>
  <c r="V26" i="5"/>
  <c r="K24" i="5" l="1"/>
  <c r="L24" i="5" s="1"/>
  <c r="H24" i="5"/>
  <c r="V27" i="5"/>
  <c r="J25" i="5" l="1"/>
  <c r="V28" i="5"/>
  <c r="H25" i="5" l="1"/>
  <c r="F26" i="5"/>
  <c r="G26" i="5" s="1"/>
  <c r="K25" i="5"/>
  <c r="L25" i="5" s="1"/>
  <c r="V29" i="5"/>
  <c r="K26" i="5" l="1"/>
  <c r="F27" i="5"/>
  <c r="G27" i="5" s="1"/>
  <c r="J26" i="5"/>
  <c r="H26" i="5"/>
  <c r="V30" i="5"/>
  <c r="L26" i="5" l="1"/>
  <c r="F28" i="5"/>
  <c r="G28" i="5" s="1"/>
  <c r="J27" i="5"/>
  <c r="K27" i="5"/>
  <c r="H27" i="5"/>
  <c r="V31" i="5"/>
  <c r="F29" i="5" l="1"/>
  <c r="G29" i="5" s="1"/>
  <c r="L27" i="5"/>
  <c r="K28" i="5"/>
  <c r="H28" i="5"/>
  <c r="J28" i="5"/>
  <c r="V32" i="5"/>
  <c r="F30" i="5" l="1"/>
  <c r="G30" i="5" s="1"/>
  <c r="L28" i="5"/>
  <c r="K29" i="5"/>
  <c r="H29" i="5"/>
  <c r="J29" i="5"/>
  <c r="V33" i="5"/>
  <c r="F31" i="5" l="1"/>
  <c r="G31" i="5" s="1"/>
  <c r="L29" i="5"/>
  <c r="K30" i="5"/>
  <c r="H30" i="5"/>
  <c r="J30" i="5"/>
  <c r="V34" i="5"/>
  <c r="L30" i="5" l="1"/>
  <c r="J31" i="5"/>
  <c r="F32" i="5"/>
  <c r="G32" i="5" s="1"/>
  <c r="V35" i="5"/>
  <c r="H31" i="5" l="1"/>
  <c r="K31" i="5"/>
  <c r="L31" i="5" s="1"/>
  <c r="V36" i="5"/>
  <c r="J32" i="5" l="1"/>
  <c r="F33" i="5"/>
  <c r="G33" i="5" s="1"/>
  <c r="V37" i="5"/>
  <c r="H32" i="5" l="1"/>
  <c r="K32" i="5"/>
  <c r="L32" i="5" s="1"/>
  <c r="J33" i="5"/>
  <c r="F34" i="5"/>
  <c r="G34" i="5" s="1"/>
  <c r="V38" i="5"/>
  <c r="H33" i="5" l="1"/>
  <c r="K33" i="5"/>
  <c r="L33" i="5" s="1"/>
  <c r="V39" i="5"/>
  <c r="J34" i="5" l="1"/>
  <c r="F35" i="5"/>
  <c r="G35" i="5" s="1"/>
  <c r="V40" i="5"/>
  <c r="J35" i="5" l="1"/>
  <c r="F36" i="5"/>
  <c r="G36" i="5" s="1"/>
  <c r="K34" i="5"/>
  <c r="L34" i="5" s="1"/>
  <c r="H34" i="5"/>
  <c r="V41" i="5"/>
  <c r="F37" i="5" l="1"/>
  <c r="G37" i="5" s="1"/>
  <c r="H35" i="5"/>
  <c r="K35" i="5"/>
  <c r="L35" i="5" s="1"/>
  <c r="V42" i="5"/>
  <c r="J36" i="5" l="1"/>
  <c r="K36" i="5"/>
  <c r="H36" i="5"/>
  <c r="F38" i="5"/>
  <c r="G38" i="5" s="1"/>
  <c r="V43" i="5"/>
  <c r="L36" i="5" l="1"/>
  <c r="J37" i="5"/>
  <c r="H37" i="5"/>
  <c r="V44" i="5"/>
  <c r="F39" i="5" l="1"/>
  <c r="G39" i="5" s="1"/>
  <c r="K37" i="5"/>
  <c r="L37" i="5" s="1"/>
  <c r="V45" i="5"/>
  <c r="J38" i="5" l="1"/>
  <c r="V46" i="5"/>
  <c r="K38" i="5" l="1"/>
  <c r="L38" i="5" s="1"/>
  <c r="H38" i="5"/>
  <c r="V47" i="5"/>
  <c r="J39" i="5" l="1"/>
  <c r="F40" i="5"/>
  <c r="G40" i="5" s="1"/>
  <c r="V48" i="5"/>
  <c r="F41" i="5" l="1"/>
  <c r="G41" i="5" s="1"/>
  <c r="H39" i="5"/>
  <c r="K39" i="5"/>
  <c r="L39" i="5" s="1"/>
  <c r="V49" i="5"/>
  <c r="J40" i="5" l="1"/>
  <c r="K40" i="5"/>
  <c r="H40" i="5"/>
  <c r="F42" i="5"/>
  <c r="G42" i="5" s="1"/>
  <c r="V50" i="5"/>
  <c r="L40" i="5" l="1"/>
  <c r="J41" i="5"/>
  <c r="H41" i="5"/>
  <c r="V51" i="5"/>
  <c r="F43" i="5" l="1"/>
  <c r="G43" i="5" s="1"/>
  <c r="K41" i="5"/>
  <c r="L41" i="5" s="1"/>
  <c r="V52" i="5"/>
  <c r="J42" i="5" l="1"/>
  <c r="V53" i="5"/>
  <c r="K42" i="5" l="1"/>
  <c r="L42" i="5" s="1"/>
  <c r="H42" i="5"/>
  <c r="F44" i="5"/>
  <c r="G44" i="5" s="1"/>
  <c r="V54" i="5"/>
  <c r="J43" i="5" l="1"/>
  <c r="H43" i="5"/>
  <c r="V55" i="5"/>
  <c r="F45" i="5" l="1"/>
  <c r="G45" i="5" s="1"/>
  <c r="K43" i="5"/>
  <c r="L43" i="5" s="1"/>
  <c r="V56" i="5"/>
  <c r="J44" i="5" l="1"/>
  <c r="V57" i="5"/>
  <c r="K44" i="5" l="1"/>
  <c r="L44" i="5" s="1"/>
  <c r="H44" i="5"/>
  <c r="F46" i="5"/>
  <c r="G46" i="5" s="1"/>
  <c r="V58" i="5"/>
  <c r="J45" i="5" l="1"/>
  <c r="H45" i="5"/>
  <c r="V59" i="5"/>
  <c r="F47" i="5" l="1"/>
  <c r="G47" i="5" s="1"/>
  <c r="K45" i="5"/>
  <c r="L45" i="5" s="1"/>
  <c r="V60" i="5"/>
  <c r="J46" i="5" l="1"/>
  <c r="V61" i="5"/>
  <c r="K46" i="5" l="1"/>
  <c r="L46" i="5" s="1"/>
  <c r="H46" i="5"/>
  <c r="F48" i="5"/>
  <c r="G48" i="5" s="1"/>
  <c r="V62" i="5"/>
  <c r="J47" i="5" l="1"/>
  <c r="H47" i="5"/>
  <c r="V63" i="5"/>
  <c r="F49" i="5" l="1"/>
  <c r="G49" i="5" s="1"/>
  <c r="K47" i="5"/>
  <c r="L47" i="5" s="1"/>
  <c r="V64" i="5"/>
  <c r="J48" i="5" l="1"/>
  <c r="V65" i="5"/>
  <c r="K48" i="5" l="1"/>
  <c r="L48" i="5" s="1"/>
  <c r="H48" i="5"/>
  <c r="F50" i="5"/>
  <c r="G50" i="5" s="1"/>
  <c r="V66" i="5"/>
  <c r="J49" i="5" l="1"/>
  <c r="H49" i="5"/>
  <c r="V67" i="5"/>
  <c r="F51" i="5" l="1"/>
  <c r="G51" i="5" s="1"/>
  <c r="K49" i="5"/>
  <c r="L49" i="5" s="1"/>
  <c r="V68" i="5"/>
  <c r="J50" i="5" l="1"/>
  <c r="V69" i="5"/>
  <c r="K50" i="5" l="1"/>
  <c r="L50" i="5" s="1"/>
  <c r="H50" i="5"/>
  <c r="V70" i="5"/>
  <c r="J51" i="5" l="1"/>
  <c r="V71" i="5"/>
  <c r="H51" i="5" l="1"/>
  <c r="F52" i="5"/>
  <c r="G52" i="5" s="1"/>
  <c r="K51" i="5"/>
  <c r="L51" i="5" s="1"/>
  <c r="V72" i="5"/>
  <c r="F53" i="5" l="1"/>
  <c r="G53" i="5" s="1"/>
  <c r="J52" i="5"/>
  <c r="K52" i="5"/>
  <c r="H52" i="5"/>
  <c r="V73" i="5"/>
  <c r="F54" i="5" l="1"/>
  <c r="G54" i="5" s="1"/>
  <c r="L52" i="5"/>
  <c r="J53" i="5"/>
  <c r="H53" i="5"/>
  <c r="V74" i="5"/>
  <c r="F55" i="5" l="1"/>
  <c r="G55" i="5" s="1"/>
  <c r="K53" i="5"/>
  <c r="L53" i="5" s="1"/>
  <c r="V75" i="5"/>
  <c r="J54" i="5" l="1"/>
  <c r="V76" i="5"/>
  <c r="K54" i="5" l="1"/>
  <c r="L54" i="5" s="1"/>
  <c r="H54" i="5"/>
  <c r="F56" i="5"/>
  <c r="G56" i="5" s="1"/>
  <c r="V77" i="5"/>
  <c r="J55" i="5" l="1"/>
  <c r="H55" i="5"/>
  <c r="V78" i="5"/>
  <c r="F57" i="5" l="1"/>
  <c r="G57" i="5" s="1"/>
  <c r="K55" i="5"/>
  <c r="L55" i="5" s="1"/>
  <c r="V79" i="5"/>
  <c r="J56" i="5" l="1"/>
  <c r="V80" i="5"/>
  <c r="K56" i="5" l="1"/>
  <c r="L56" i="5" s="1"/>
  <c r="H56" i="5"/>
  <c r="F58" i="5"/>
  <c r="G58" i="5" s="1"/>
  <c r="V81" i="5"/>
  <c r="J57" i="5" l="1"/>
  <c r="H57" i="5"/>
  <c r="V82" i="5"/>
  <c r="F59" i="5" l="1"/>
  <c r="G59" i="5" s="1"/>
  <c r="K57" i="5"/>
  <c r="L57" i="5" s="1"/>
  <c r="V83" i="5"/>
  <c r="J58" i="5" l="1"/>
  <c r="V84" i="5"/>
  <c r="K58" i="5" l="1"/>
  <c r="L58" i="5" s="1"/>
  <c r="H58" i="5"/>
  <c r="F60" i="5"/>
  <c r="G60" i="5" s="1"/>
  <c r="V85" i="5"/>
  <c r="J59" i="5" l="1"/>
  <c r="H59" i="5"/>
  <c r="V86" i="5"/>
  <c r="F61" i="5" l="1"/>
  <c r="G61" i="5" s="1"/>
  <c r="K59" i="5"/>
  <c r="L59" i="5" s="1"/>
  <c r="V87" i="5"/>
  <c r="J60" i="5" l="1"/>
  <c r="V88" i="5"/>
  <c r="K60" i="5" l="1"/>
  <c r="L60" i="5" s="1"/>
  <c r="H60" i="5"/>
  <c r="F62" i="5"/>
  <c r="G62" i="5" s="1"/>
  <c r="V89" i="5"/>
  <c r="J61" i="5" l="1"/>
  <c r="H61" i="5"/>
  <c r="V90" i="5"/>
  <c r="F63" i="5" l="1"/>
  <c r="G63" i="5" s="1"/>
  <c r="K61" i="5"/>
  <c r="L61" i="5" s="1"/>
  <c r="V91" i="5"/>
  <c r="J62" i="5" l="1"/>
  <c r="V92" i="5"/>
  <c r="K62" i="5" l="1"/>
  <c r="H62" i="5"/>
  <c r="F64" i="5"/>
  <c r="G64" i="5" s="1"/>
  <c r="L62" i="5"/>
  <c r="V93" i="5"/>
  <c r="J63" i="5" l="1"/>
  <c r="H63" i="5"/>
  <c r="V94" i="5"/>
  <c r="F65" i="5" l="1"/>
  <c r="G65" i="5" s="1"/>
  <c r="K63" i="5"/>
  <c r="L63" i="5" s="1"/>
  <c r="V95" i="5"/>
  <c r="J64" i="5" l="1"/>
  <c r="V96" i="5"/>
  <c r="K64" i="5" l="1"/>
  <c r="L64" i="5" s="1"/>
  <c r="H64" i="5"/>
  <c r="V97" i="5"/>
  <c r="J65" i="5" l="1"/>
  <c r="F66" i="5"/>
  <c r="G66" i="5" s="1"/>
  <c r="V98" i="5"/>
  <c r="H65" i="5" l="1"/>
  <c r="K65" i="5"/>
  <c r="L65" i="5" s="1"/>
  <c r="V99" i="5"/>
  <c r="J66" i="5" l="1"/>
  <c r="V100" i="5"/>
  <c r="K66" i="5" l="1"/>
  <c r="L66" i="5" s="1"/>
  <c r="F67" i="5"/>
  <c r="G67" i="5" s="1"/>
  <c r="H66" i="5"/>
  <c r="V101" i="5"/>
  <c r="H67" i="5" l="1"/>
  <c r="F68" i="5"/>
  <c r="G68" i="5" s="1"/>
  <c r="J67" i="5"/>
  <c r="K67" i="5"/>
  <c r="V102" i="5"/>
  <c r="L67" i="5" l="1"/>
  <c r="F69" i="5"/>
  <c r="G69" i="5" s="1"/>
  <c r="J68" i="5"/>
  <c r="V103" i="5"/>
  <c r="K68" i="5" l="1"/>
  <c r="L68" i="5" s="1"/>
  <c r="H68" i="5"/>
  <c r="F70" i="5"/>
  <c r="G70" i="5" s="1"/>
  <c r="V104" i="5"/>
  <c r="J69" i="5" l="1"/>
  <c r="H69" i="5"/>
  <c r="V105" i="5"/>
  <c r="F71" i="5" l="1"/>
  <c r="G71" i="5" s="1"/>
  <c r="K69" i="5"/>
  <c r="L69" i="5" s="1"/>
  <c r="V106" i="5"/>
  <c r="J70" i="5" l="1"/>
  <c r="V107" i="5"/>
  <c r="K70" i="5" l="1"/>
  <c r="L70" i="5" s="1"/>
  <c r="H70" i="5"/>
  <c r="V108" i="5"/>
  <c r="J71" i="5" l="1"/>
  <c r="F72" i="5"/>
  <c r="G72" i="5" s="1"/>
  <c r="V109" i="5"/>
  <c r="F73" i="5" l="1"/>
  <c r="G73" i="5" s="1"/>
  <c r="H71" i="5"/>
  <c r="K71" i="5"/>
  <c r="L71" i="5" s="1"/>
  <c r="V110" i="5"/>
  <c r="J72" i="5" l="1"/>
  <c r="K72" i="5"/>
  <c r="H72" i="5"/>
  <c r="F74" i="5"/>
  <c r="G74" i="5" s="1"/>
  <c r="V111" i="5"/>
  <c r="L72" i="5" l="1"/>
  <c r="J73" i="5"/>
  <c r="H73" i="5"/>
  <c r="V112" i="5"/>
  <c r="F75" i="5" l="1"/>
  <c r="G75" i="5" s="1"/>
  <c r="K73" i="5"/>
  <c r="L73" i="5" s="1"/>
  <c r="V113" i="5"/>
  <c r="J74" i="5" l="1"/>
  <c r="V114" i="5"/>
  <c r="K74" i="5" l="1"/>
  <c r="L74" i="5" s="1"/>
  <c r="H74" i="5"/>
  <c r="F76" i="5"/>
  <c r="G76" i="5" s="1"/>
  <c r="V115" i="5"/>
  <c r="J75" i="5" l="1"/>
  <c r="H75" i="5"/>
  <c r="V116" i="5"/>
  <c r="F77" i="5" l="1"/>
  <c r="G77" i="5" s="1"/>
  <c r="K75" i="5"/>
  <c r="L75" i="5" s="1"/>
  <c r="V117" i="5"/>
  <c r="J76" i="5" l="1"/>
  <c r="V118" i="5"/>
  <c r="K76" i="5" l="1"/>
  <c r="L76" i="5" s="1"/>
  <c r="H76" i="5"/>
  <c r="F78" i="5"/>
  <c r="G78" i="5" s="1"/>
  <c r="V119" i="5"/>
  <c r="J77" i="5" l="1"/>
  <c r="H77" i="5"/>
  <c r="V120" i="5"/>
  <c r="F79" i="5" l="1"/>
  <c r="G79" i="5" s="1"/>
  <c r="K77" i="5"/>
  <c r="L77" i="5" s="1"/>
  <c r="V121" i="5"/>
  <c r="J78" i="5" l="1"/>
  <c r="V122" i="5"/>
  <c r="K78" i="5" l="1"/>
  <c r="L78" i="5" s="1"/>
  <c r="H78" i="5"/>
  <c r="F80" i="5"/>
  <c r="G80" i="5" s="1"/>
  <c r="V123" i="5"/>
  <c r="J79" i="5" l="1"/>
  <c r="H79" i="5"/>
  <c r="V124" i="5"/>
  <c r="F81" i="5" l="1"/>
  <c r="G81" i="5" s="1"/>
  <c r="K79" i="5"/>
  <c r="L79" i="5" s="1"/>
  <c r="V125" i="5"/>
  <c r="J80" i="5" l="1"/>
  <c r="V126" i="5"/>
  <c r="K80" i="5" l="1"/>
  <c r="L80" i="5" s="1"/>
  <c r="H80" i="5"/>
  <c r="F82" i="5"/>
  <c r="G82" i="5" s="1"/>
  <c r="V127" i="5"/>
  <c r="J81" i="5" l="1"/>
  <c r="H81" i="5"/>
  <c r="V128" i="5"/>
  <c r="F83" i="5" l="1"/>
  <c r="G83" i="5" s="1"/>
  <c r="K81" i="5"/>
  <c r="L81" i="5" s="1"/>
  <c r="V129" i="5"/>
  <c r="J82" i="5" l="1"/>
  <c r="V130" i="5"/>
  <c r="K82" i="5" l="1"/>
  <c r="L82" i="5" s="1"/>
  <c r="H82" i="5"/>
  <c r="F84" i="5"/>
  <c r="G84" i="5" s="1"/>
  <c r="V131" i="5"/>
  <c r="J83" i="5" l="1"/>
  <c r="H83" i="5"/>
  <c r="V132" i="5"/>
  <c r="V133" i="5" l="1"/>
  <c r="F85" i="5"/>
  <c r="G85" i="5" s="1"/>
  <c r="K83" i="5"/>
  <c r="L83" i="5" s="1"/>
  <c r="V134" i="5" l="1"/>
  <c r="J84" i="5"/>
  <c r="V135" i="5" l="1"/>
  <c r="K84" i="5"/>
  <c r="L84" i="5" s="1"/>
  <c r="H84" i="5"/>
  <c r="F86" i="5"/>
  <c r="G86" i="5" s="1"/>
  <c r="V136" i="5" l="1"/>
  <c r="J85" i="5"/>
  <c r="H85" i="5"/>
  <c r="V137" i="5" l="1"/>
  <c r="F87" i="5"/>
  <c r="G87" i="5" s="1"/>
  <c r="K85" i="5"/>
  <c r="L85" i="5" s="1"/>
  <c r="V138" i="5" l="1"/>
  <c r="J86" i="5"/>
  <c r="V139" i="5" l="1"/>
  <c r="K86" i="5"/>
  <c r="L86" i="5" s="1"/>
  <c r="H86" i="5"/>
  <c r="F88" i="5"/>
  <c r="G88" i="5" s="1"/>
  <c r="V140" i="5" l="1"/>
  <c r="J87" i="5"/>
  <c r="H87" i="5"/>
  <c r="V141" i="5" l="1"/>
  <c r="F89" i="5"/>
  <c r="G89" i="5" s="1"/>
  <c r="K87" i="5"/>
  <c r="L87" i="5" s="1"/>
  <c r="V142" i="5" l="1"/>
  <c r="J88" i="5"/>
  <c r="K88" i="5" l="1"/>
  <c r="H88" i="5"/>
  <c r="F90" i="5"/>
  <c r="G90" i="5" s="1"/>
  <c r="L88" i="5"/>
  <c r="J89" i="5" l="1"/>
  <c r="H89" i="5"/>
  <c r="F91" i="5" l="1"/>
  <c r="G91" i="5" s="1"/>
  <c r="K89" i="5"/>
  <c r="L89" i="5" s="1"/>
  <c r="J90" i="5" l="1"/>
  <c r="K90" i="5" l="1"/>
  <c r="L90" i="5" s="1"/>
  <c r="H90" i="5"/>
  <c r="F92" i="5"/>
  <c r="G92" i="5" s="1"/>
  <c r="J91" i="5" l="1"/>
  <c r="H91" i="5"/>
  <c r="F27" i="2"/>
  <c r="G27" i="2"/>
  <c r="B7" i="2"/>
  <c r="B28" i="2" s="1"/>
  <c r="F93" i="5" l="1"/>
  <c r="G93" i="5" s="1"/>
  <c r="K91" i="5"/>
  <c r="L91" i="5" s="1"/>
  <c r="B11" i="2"/>
  <c r="E28" i="2"/>
  <c r="B27" i="2"/>
  <c r="C7" i="2"/>
  <c r="C28" i="2" s="1"/>
  <c r="J92" i="5" l="1"/>
  <c r="F28" i="2"/>
  <c r="E29" i="2"/>
  <c r="G28" i="2"/>
  <c r="C11" i="2"/>
  <c r="G11" i="2" s="1"/>
  <c r="F11" i="2"/>
  <c r="H11" i="2" l="1"/>
  <c r="K92" i="5"/>
  <c r="L92" i="5" s="1"/>
  <c r="H92" i="5"/>
  <c r="F94" i="5"/>
  <c r="G94" i="5" s="1"/>
  <c r="E30" i="2"/>
  <c r="F29" i="2"/>
  <c r="G29" i="2"/>
  <c r="F12" i="2"/>
  <c r="J93" i="5" l="1"/>
  <c r="H93" i="5"/>
  <c r="G12" i="2"/>
  <c r="G30" i="2"/>
  <c r="E31" i="2"/>
  <c r="F30" i="2"/>
  <c r="F13" i="2" l="1"/>
  <c r="G13" i="2" s="1"/>
  <c r="H12" i="2"/>
  <c r="F95" i="5"/>
  <c r="G95" i="5" s="1"/>
  <c r="K93" i="5"/>
  <c r="L93" i="5" s="1"/>
  <c r="F31" i="2"/>
  <c r="G31" i="2"/>
  <c r="E32" i="2"/>
  <c r="F14" i="2" l="1"/>
  <c r="H13" i="2"/>
  <c r="J94" i="5"/>
  <c r="G14" i="2"/>
  <c r="F32" i="2"/>
  <c r="G32" i="2"/>
  <c r="E33" i="2"/>
  <c r="F15" i="2" l="1"/>
  <c r="G15" i="2" s="1"/>
  <c r="H14" i="2"/>
  <c r="K94" i="5"/>
  <c r="L94" i="5" s="1"/>
  <c r="H94" i="5"/>
  <c r="E34" i="2"/>
  <c r="F33" i="2"/>
  <c r="G33" i="2"/>
  <c r="F16" i="2" l="1"/>
  <c r="G16" i="2" s="1"/>
  <c r="H15" i="2"/>
  <c r="J95" i="5"/>
  <c r="F96" i="5"/>
  <c r="G96" i="5" s="1"/>
  <c r="E35" i="2"/>
  <c r="G34" i="2"/>
  <c r="F34" i="2"/>
  <c r="F17" i="2" l="1"/>
  <c r="H16" i="2"/>
  <c r="F97" i="5"/>
  <c r="G97" i="5" s="1"/>
  <c r="H95" i="5"/>
  <c r="K95" i="5"/>
  <c r="L95" i="5" s="1"/>
  <c r="G17" i="2"/>
  <c r="E36" i="2"/>
  <c r="G35" i="2"/>
  <c r="F35" i="2"/>
  <c r="J96" i="5" l="1"/>
  <c r="F18" i="2"/>
  <c r="G18" i="2" s="1"/>
  <c r="H17" i="2"/>
  <c r="K96" i="5"/>
  <c r="H96" i="5"/>
  <c r="F98" i="5"/>
  <c r="G98" i="5" s="1"/>
  <c r="E37" i="2"/>
  <c r="F36" i="2"/>
  <c r="G36" i="2"/>
  <c r="L96" i="5" l="1"/>
  <c r="F19" i="2"/>
  <c r="G19" i="2" s="1"/>
  <c r="H18" i="2"/>
  <c r="J97" i="5"/>
  <c r="H97" i="5"/>
  <c r="E38" i="2"/>
  <c r="F37" i="2"/>
  <c r="G37" i="2"/>
  <c r="F20" i="2" l="1"/>
  <c r="G20" i="2" s="1"/>
  <c r="H19" i="2"/>
  <c r="F99" i="5"/>
  <c r="G99" i="5" s="1"/>
  <c r="K97" i="5"/>
  <c r="L97" i="5" s="1"/>
  <c r="E39" i="2"/>
  <c r="G38" i="2"/>
  <c r="F38" i="2"/>
  <c r="F21" i="2" l="1"/>
  <c r="G21" i="2" s="1"/>
  <c r="H21" i="2" s="1"/>
  <c r="H20" i="2"/>
  <c r="J98" i="5"/>
  <c r="E40" i="2"/>
  <c r="G39" i="2"/>
  <c r="F39" i="2"/>
  <c r="K98" i="5" l="1"/>
  <c r="L98" i="5" s="1"/>
  <c r="H98" i="5"/>
  <c r="E41" i="2"/>
  <c r="F40" i="2"/>
  <c r="G40" i="2"/>
  <c r="J99" i="5" l="1"/>
  <c r="F100" i="5"/>
  <c r="G100" i="5" s="1"/>
  <c r="E42" i="2"/>
  <c r="F41" i="2"/>
  <c r="G41" i="2"/>
  <c r="F101" i="5" l="1"/>
  <c r="G101" i="5" s="1"/>
  <c r="H99" i="5"/>
  <c r="K99" i="5"/>
  <c r="L99" i="5" s="1"/>
  <c r="E43" i="2"/>
  <c r="G42" i="2"/>
  <c r="F42" i="2"/>
  <c r="J100" i="5" l="1"/>
  <c r="K100" i="5"/>
  <c r="H100" i="5"/>
  <c r="F102" i="5"/>
  <c r="G102" i="5" s="1"/>
  <c r="E44" i="2"/>
  <c r="G43" i="2"/>
  <c r="F43" i="2"/>
  <c r="L100" i="5" l="1"/>
  <c r="J101" i="5"/>
  <c r="H101" i="5"/>
  <c r="E45" i="2"/>
  <c r="F44" i="2"/>
  <c r="G44" i="2"/>
  <c r="F103" i="5" l="1"/>
  <c r="G103" i="5" s="1"/>
  <c r="K101" i="5"/>
  <c r="L101" i="5" s="1"/>
  <c r="E46" i="2"/>
  <c r="F45" i="2"/>
  <c r="G45" i="2"/>
  <c r="J102" i="5" l="1"/>
  <c r="E47" i="2"/>
  <c r="G46" i="2"/>
  <c r="F46" i="2"/>
  <c r="K102" i="5" l="1"/>
  <c r="L102" i="5" s="1"/>
  <c r="H102" i="5"/>
  <c r="E48" i="2"/>
  <c r="G47" i="2"/>
  <c r="F47" i="2"/>
  <c r="J103" i="5" l="1"/>
  <c r="F104" i="5"/>
  <c r="G104" i="5" s="1"/>
  <c r="E49" i="2"/>
  <c r="F48" i="2"/>
  <c r="G48" i="2"/>
  <c r="F105" i="5" l="1"/>
  <c r="G105" i="5" s="1"/>
  <c r="H103" i="5"/>
  <c r="K103" i="5"/>
  <c r="L103" i="5" s="1"/>
  <c r="E50" i="2"/>
  <c r="F49" i="2"/>
  <c r="G49" i="2"/>
  <c r="J104" i="5" l="1"/>
  <c r="K104" i="5"/>
  <c r="H104" i="5"/>
  <c r="F106" i="5"/>
  <c r="G106" i="5" s="1"/>
  <c r="E51" i="2"/>
  <c r="G50" i="2"/>
  <c r="F50" i="2"/>
  <c r="L104" i="5" l="1"/>
  <c r="J105" i="5"/>
  <c r="H105" i="5"/>
  <c r="E52" i="2"/>
  <c r="G51" i="2"/>
  <c r="F51" i="2"/>
  <c r="F107" i="5" l="1"/>
  <c r="G107" i="5" s="1"/>
  <c r="K105" i="5"/>
  <c r="L105" i="5" s="1"/>
  <c r="E53" i="2"/>
  <c r="F52" i="2"/>
  <c r="G52" i="2"/>
  <c r="J106" i="5" l="1"/>
  <c r="E54" i="2"/>
  <c r="F53" i="2"/>
  <c r="G53" i="2"/>
  <c r="K106" i="5" l="1"/>
  <c r="L106" i="5" s="1"/>
  <c r="H106" i="5"/>
  <c r="E55" i="2"/>
  <c r="G54" i="2"/>
  <c r="F54" i="2"/>
  <c r="J107" i="5" l="1"/>
  <c r="F108" i="5"/>
  <c r="G108" i="5" s="1"/>
  <c r="E56" i="2"/>
  <c r="G55" i="2"/>
  <c r="F55" i="2"/>
  <c r="F109" i="5" l="1"/>
  <c r="G109" i="5" s="1"/>
  <c r="H107" i="5"/>
  <c r="K107" i="5"/>
  <c r="L107" i="5" s="1"/>
  <c r="E57" i="2"/>
  <c r="F56" i="2"/>
  <c r="G56" i="2"/>
  <c r="J108" i="5" l="1"/>
  <c r="K108" i="5"/>
  <c r="H108" i="5"/>
  <c r="F110" i="5"/>
  <c r="G110" i="5" s="1"/>
  <c r="E58" i="2"/>
  <c r="F57" i="2"/>
  <c r="G57" i="2"/>
  <c r="L108" i="5" l="1"/>
  <c r="J109" i="5"/>
  <c r="H109" i="5"/>
  <c r="E59" i="2"/>
  <c r="G58" i="2"/>
  <c r="F58" i="2"/>
  <c r="F111" i="5" l="1"/>
  <c r="K109" i="5"/>
  <c r="L109" i="5" s="1"/>
  <c r="E60" i="2"/>
  <c r="G59" i="2"/>
  <c r="F59" i="2"/>
  <c r="G111" i="5" l="1"/>
  <c r="J110" i="5"/>
  <c r="E61" i="2"/>
  <c r="F60" i="2"/>
  <c r="G60" i="2"/>
  <c r="K110" i="5" l="1"/>
  <c r="L110" i="5" s="1"/>
  <c r="H110" i="5"/>
  <c r="E62" i="2"/>
  <c r="F61" i="2"/>
  <c r="G61" i="2"/>
  <c r="J111" i="5" l="1"/>
  <c r="E63" i="2"/>
  <c r="G62" i="2"/>
  <c r="F62" i="2"/>
  <c r="K111" i="5" l="1"/>
  <c r="L111" i="5" s="1"/>
  <c r="N11" i="5" s="1"/>
  <c r="H111" i="5"/>
  <c r="E64" i="2"/>
  <c r="G63" i="2"/>
  <c r="F63" i="2"/>
  <c r="E65" i="2" l="1"/>
  <c r="F64" i="2"/>
  <c r="G64" i="2"/>
  <c r="E66" i="2" l="1"/>
  <c r="F65" i="2"/>
  <c r="G65" i="2"/>
  <c r="E67" i="2" l="1"/>
  <c r="G66" i="2"/>
  <c r="F66" i="2"/>
  <c r="E68" i="2" l="1"/>
  <c r="G67" i="2"/>
  <c r="F67" i="2"/>
  <c r="E69" i="2" l="1"/>
  <c r="F68" i="2"/>
  <c r="G68" i="2"/>
  <c r="E70" i="2" l="1"/>
  <c r="F69" i="2"/>
  <c r="G69" i="2"/>
  <c r="E71" i="2" l="1"/>
  <c r="G70" i="2"/>
  <c r="F70" i="2"/>
  <c r="E72" i="2" l="1"/>
  <c r="G71" i="2"/>
  <c r="F71" i="2"/>
  <c r="E73" i="2" l="1"/>
  <c r="F72" i="2"/>
  <c r="G72" i="2"/>
  <c r="E74" i="2" l="1"/>
  <c r="F73" i="2"/>
  <c r="G73" i="2"/>
  <c r="E75" i="2" l="1"/>
  <c r="G74" i="2"/>
  <c r="F74" i="2"/>
  <c r="E76" i="2" l="1"/>
  <c r="G75" i="2"/>
  <c r="F75" i="2"/>
  <c r="E77" i="2" l="1"/>
  <c r="F76" i="2"/>
  <c r="G76" i="2"/>
  <c r="E78" i="2" l="1"/>
  <c r="F77" i="2"/>
  <c r="G77" i="2"/>
  <c r="E79" i="2" l="1"/>
  <c r="G78" i="2"/>
  <c r="F78" i="2"/>
  <c r="E80" i="2" l="1"/>
  <c r="G79" i="2"/>
  <c r="F79" i="2"/>
  <c r="E81" i="2" l="1"/>
  <c r="F80" i="2"/>
  <c r="G80" i="2"/>
  <c r="E82" i="2" l="1"/>
  <c r="F81" i="2"/>
  <c r="G81" i="2"/>
  <c r="E83" i="2" l="1"/>
  <c r="G82" i="2"/>
  <c r="F82" i="2"/>
  <c r="E84" i="2" l="1"/>
  <c r="G83" i="2"/>
  <c r="F83" i="2"/>
  <c r="E85" i="2" l="1"/>
  <c r="F84" i="2"/>
  <c r="G84" i="2"/>
  <c r="E86" i="2" l="1"/>
  <c r="F85" i="2"/>
  <c r="G85" i="2"/>
  <c r="E87" i="2" l="1"/>
  <c r="G86" i="2"/>
  <c r="F86" i="2"/>
  <c r="E88" i="2" l="1"/>
  <c r="G87" i="2"/>
  <c r="F87" i="2"/>
  <c r="E89" i="2" l="1"/>
  <c r="F88" i="2"/>
  <c r="G88" i="2"/>
  <c r="E90" i="2" l="1"/>
  <c r="F89" i="2"/>
  <c r="G89" i="2"/>
  <c r="E91" i="2" l="1"/>
  <c r="G90" i="2"/>
  <c r="F90" i="2"/>
  <c r="E92" i="2" l="1"/>
  <c r="G91" i="2"/>
  <c r="F91" i="2"/>
  <c r="E93" i="2" l="1"/>
  <c r="F92" i="2"/>
  <c r="G92" i="2"/>
  <c r="E94" i="2" l="1"/>
  <c r="F93" i="2"/>
  <c r="G93" i="2"/>
  <c r="E95" i="2" l="1"/>
  <c r="G94" i="2"/>
  <c r="F94" i="2"/>
  <c r="E96" i="2" l="1"/>
  <c r="G95" i="2"/>
  <c r="F95" i="2"/>
  <c r="E97" i="2" l="1"/>
  <c r="F96" i="2"/>
  <c r="G96" i="2"/>
  <c r="E98" i="2" l="1"/>
  <c r="F97" i="2"/>
  <c r="G97" i="2"/>
  <c r="E99" i="2" l="1"/>
  <c r="G98" i="2"/>
  <c r="F98" i="2"/>
  <c r="E100" i="2" l="1"/>
  <c r="G99" i="2"/>
  <c r="F99" i="2"/>
  <c r="E101" i="2" l="1"/>
  <c r="F100" i="2"/>
  <c r="G100" i="2"/>
  <c r="E102" i="2" l="1"/>
  <c r="F101" i="2"/>
  <c r="G101" i="2"/>
  <c r="E103" i="2" l="1"/>
  <c r="G102" i="2"/>
  <c r="F102" i="2"/>
  <c r="E104" i="2" l="1"/>
  <c r="G103" i="2"/>
  <c r="F103" i="2"/>
  <c r="E105" i="2" l="1"/>
  <c r="F104" i="2"/>
  <c r="G104" i="2"/>
  <c r="E106" i="2" l="1"/>
  <c r="F105" i="2"/>
  <c r="G105" i="2"/>
  <c r="E107" i="2" l="1"/>
  <c r="G106" i="2"/>
  <c r="F106" i="2"/>
  <c r="E108" i="2" l="1"/>
  <c r="G107" i="2"/>
  <c r="F107" i="2"/>
  <c r="E109" i="2" l="1"/>
  <c r="F108" i="2"/>
  <c r="G108" i="2"/>
  <c r="E110" i="2" l="1"/>
  <c r="F109" i="2"/>
  <c r="G109" i="2"/>
  <c r="E111" i="2" l="1"/>
  <c r="G110" i="2"/>
  <c r="F110" i="2"/>
  <c r="E112" i="2" l="1"/>
  <c r="G111" i="2"/>
  <c r="F111" i="2"/>
  <c r="E113" i="2" l="1"/>
  <c r="F112" i="2"/>
  <c r="G112" i="2"/>
  <c r="E114" i="2" l="1"/>
  <c r="F113" i="2"/>
  <c r="G113" i="2"/>
  <c r="E115" i="2" l="1"/>
  <c r="G114" i="2"/>
  <c r="F114" i="2"/>
  <c r="E116" i="2" l="1"/>
  <c r="G115" i="2"/>
  <c r="F115" i="2"/>
  <c r="E117" i="2" l="1"/>
  <c r="F116" i="2"/>
  <c r="G116" i="2"/>
  <c r="E118" i="2" l="1"/>
  <c r="F117" i="2"/>
  <c r="G117" i="2"/>
  <c r="E119" i="2" l="1"/>
  <c r="G118" i="2"/>
  <c r="F118" i="2"/>
  <c r="E120" i="2" l="1"/>
  <c r="G119" i="2"/>
  <c r="F119" i="2"/>
  <c r="E121" i="2" l="1"/>
  <c r="F120" i="2"/>
  <c r="G120" i="2"/>
  <c r="E122" i="2" l="1"/>
  <c r="F121" i="2"/>
  <c r="G121" i="2"/>
  <c r="E123" i="2" l="1"/>
  <c r="G122" i="2"/>
  <c r="F122" i="2"/>
  <c r="E124" i="2" l="1"/>
  <c r="G123" i="2"/>
  <c r="F123" i="2"/>
  <c r="E125" i="2" l="1"/>
  <c r="F124" i="2"/>
  <c r="G124" i="2"/>
  <c r="E126" i="2" l="1"/>
  <c r="F125" i="2"/>
  <c r="G125" i="2"/>
  <c r="E127" i="2" l="1"/>
  <c r="G126" i="2"/>
  <c r="F126" i="2"/>
  <c r="E128" i="2" l="1"/>
  <c r="G127" i="2"/>
  <c r="F127" i="2"/>
  <c r="E129" i="2" l="1"/>
  <c r="F128" i="2"/>
  <c r="G128" i="2"/>
  <c r="E130" i="2" l="1"/>
  <c r="F129" i="2"/>
  <c r="G129" i="2"/>
  <c r="E131" i="2" l="1"/>
  <c r="G130" i="2"/>
  <c r="F130" i="2"/>
  <c r="E132" i="2" l="1"/>
  <c r="G131" i="2"/>
  <c r="F131" i="2"/>
  <c r="E133" i="2" l="1"/>
  <c r="F132" i="2"/>
  <c r="G132" i="2"/>
  <c r="E134" i="2" l="1"/>
  <c r="F133" i="2"/>
  <c r="G133" i="2"/>
  <c r="E135" i="2" l="1"/>
  <c r="G134" i="2"/>
  <c r="F134" i="2"/>
  <c r="E136" i="2" l="1"/>
  <c r="G135" i="2"/>
  <c r="F135" i="2"/>
  <c r="E137" i="2" l="1"/>
  <c r="F136" i="2"/>
  <c r="G136" i="2"/>
  <c r="E138" i="2" l="1"/>
  <c r="F137" i="2"/>
  <c r="G137" i="2"/>
  <c r="E139" i="2" l="1"/>
  <c r="G138" i="2"/>
  <c r="F138" i="2"/>
  <c r="E140" i="2" l="1"/>
  <c r="G139" i="2"/>
  <c r="F139" i="2"/>
  <c r="E141" i="2" l="1"/>
  <c r="F140" i="2"/>
  <c r="G140" i="2"/>
  <c r="E142" i="2" l="1"/>
  <c r="F141" i="2"/>
  <c r="G141" i="2"/>
  <c r="E143" i="2" l="1"/>
  <c r="G142" i="2"/>
  <c r="F142" i="2"/>
  <c r="E144" i="2" l="1"/>
  <c r="G143" i="2"/>
  <c r="F143" i="2"/>
  <c r="E145" i="2" l="1"/>
  <c r="F144" i="2"/>
  <c r="G144" i="2"/>
  <c r="E146" i="2" l="1"/>
  <c r="F145" i="2"/>
  <c r="G145" i="2"/>
  <c r="E147" i="2" l="1"/>
  <c r="G146" i="2"/>
  <c r="F146" i="2"/>
  <c r="E148" i="2" l="1"/>
  <c r="G147" i="2"/>
  <c r="F147" i="2"/>
  <c r="E149" i="2" l="1"/>
  <c r="F148" i="2"/>
  <c r="G148" i="2"/>
  <c r="E150" i="2" l="1"/>
  <c r="F149" i="2"/>
  <c r="G149" i="2"/>
  <c r="E151" i="2" l="1"/>
  <c r="G150" i="2"/>
  <c r="F150" i="2"/>
  <c r="E152" i="2" l="1"/>
  <c r="G151" i="2"/>
  <c r="F151" i="2"/>
  <c r="E153" i="2" l="1"/>
  <c r="F152" i="2"/>
  <c r="G152" i="2"/>
  <c r="E154" i="2" l="1"/>
  <c r="F153" i="2"/>
  <c r="G153" i="2"/>
  <c r="E155" i="2" l="1"/>
  <c r="G154" i="2"/>
  <c r="F154" i="2"/>
  <c r="E156" i="2" l="1"/>
  <c r="E157" i="2" s="1"/>
  <c r="G155" i="2"/>
  <c r="F155" i="2"/>
  <c r="F157" i="2" l="1"/>
  <c r="E158" i="2"/>
  <c r="G157" i="2"/>
  <c r="F156" i="2"/>
  <c r="G156" i="2"/>
  <c r="F158" i="2" l="1"/>
  <c r="E159" i="2"/>
  <c r="G158" i="2"/>
  <c r="E160" i="2" l="1"/>
  <c r="G159" i="2"/>
  <c r="F159" i="2"/>
  <c r="G160" i="2" l="1"/>
  <c r="E161" i="2"/>
  <c r="F160" i="2"/>
  <c r="G161" i="2" l="1"/>
  <c r="E162" i="2"/>
  <c r="F161" i="2"/>
  <c r="G162" i="2" l="1"/>
  <c r="F162" i="2"/>
  <c r="E163" i="2"/>
  <c r="E164" i="2" l="1"/>
  <c r="G163" i="2"/>
  <c r="F163" i="2"/>
  <c r="F164" i="2" l="1"/>
  <c r="E165" i="2"/>
  <c r="G164" i="2"/>
  <c r="G165" i="2" l="1"/>
  <c r="F165" i="2"/>
</calcChain>
</file>

<file path=xl/sharedStrings.xml><?xml version="1.0" encoding="utf-8"?>
<sst xmlns="http://schemas.openxmlformats.org/spreadsheetml/2006/main" count="74" uniqueCount="48">
  <si>
    <t>α</t>
  </si>
  <si>
    <t>β</t>
  </si>
  <si>
    <t>Steady state</t>
  </si>
  <si>
    <t>k*</t>
  </si>
  <si>
    <t>c*</t>
  </si>
  <si>
    <t>t</t>
  </si>
  <si>
    <t>k</t>
  </si>
  <si>
    <t>c</t>
  </si>
  <si>
    <t>Parameters</t>
  </si>
  <si>
    <t xml:space="preserve">u(c) = ln(c) </t>
  </si>
  <si>
    <t>Functional forms</t>
  </si>
  <si>
    <t>δ</t>
  </si>
  <si>
    <t>Forward equations</t>
  </si>
  <si>
    <t>k_{t+1} = k_{t}^α - c_{t}</t>
  </si>
  <si>
    <t>c_{t+1} = β * α*k_{t+1}^(α-1) * c_{t}</t>
  </si>
  <si>
    <t>f(k) = k^α</t>
  </si>
  <si>
    <t>Analytical solution</t>
  </si>
  <si>
    <t>k* = (αβ)^(1/(1-α))</t>
  </si>
  <si>
    <t>k_{t+1} = αβ * k_{t}^α</t>
  </si>
  <si>
    <t>c_{t} = (1-αβ) * k_{t}^α</t>
  </si>
  <si>
    <t>c* = (k*)^α - k*</t>
  </si>
  <si>
    <t>Initial values</t>
  </si>
  <si>
    <t>k_0</t>
  </si>
  <si>
    <t>c_0</t>
  </si>
  <si>
    <t>Transition path</t>
  </si>
  <si>
    <t>Transition to steady state</t>
  </si>
  <si>
    <t>Phase diagram</t>
  </si>
  <si>
    <t>k_{t+1} = k_{t}</t>
  </si>
  <si>
    <t>No analytical solution available</t>
  </si>
  <si>
    <r>
      <t>u(c) = (c^(1-</t>
    </r>
    <r>
      <rPr>
        <sz val="11"/>
        <color theme="1"/>
        <rFont val="Calibri"/>
        <family val="2"/>
        <charset val="238"/>
      </rPr>
      <t>σ) - 1) / (1-σ)</t>
    </r>
  </si>
  <si>
    <t>ρ</t>
  </si>
  <si>
    <t>σ</t>
  </si>
  <si>
    <t>distance from ss</t>
  </si>
  <si>
    <t>|k - k*|</t>
  </si>
  <si>
    <t>|c - c*|</t>
  </si>
  <si>
    <t>convergence criterion</t>
  </si>
  <si>
    <t>s</t>
  </si>
  <si>
    <t>s*</t>
  </si>
  <si>
    <t>n</t>
  </si>
  <si>
    <t>k_{t+1} = (k_{t}^α + (1-δ)k_{t} - c_{t}) / (1+n)</t>
  </si>
  <si>
    <t>c* = (k*)^α - (δ+n)k*</t>
  </si>
  <si>
    <t>Too high</t>
  </si>
  <si>
    <t>Too low</t>
  </si>
  <si>
    <t>Just right</t>
  </si>
  <si>
    <t>k (left)</t>
  </si>
  <si>
    <t>c (right)</t>
  </si>
  <si>
    <r>
      <t>k* = (α/(</t>
    </r>
    <r>
      <rPr>
        <sz val="11"/>
        <color theme="1"/>
        <rFont val="Calibri"/>
        <family val="2"/>
        <charset val="238"/>
      </rPr>
      <t>ρ+δ+n+ρn</t>
    </r>
    <r>
      <rPr>
        <sz val="11"/>
        <color theme="1"/>
        <rFont val="Calibri"/>
        <family val="2"/>
        <charset val="238"/>
        <scheme val="minor"/>
      </rPr>
      <t>))^(1/(1-α))</t>
    </r>
  </si>
  <si>
    <r>
      <t>c_{t+1} = ((1+α*k_{t+1}^(α-1)-δ)/(1+</t>
    </r>
    <r>
      <rPr>
        <sz val="11"/>
        <color theme="1"/>
        <rFont val="Calibri"/>
        <family val="2"/>
        <charset val="238"/>
      </rPr>
      <t>ρ+n+ρn)</t>
    </r>
    <r>
      <rPr>
        <sz val="11"/>
        <color theme="1"/>
        <rFont val="Calibri"/>
        <family val="2"/>
        <charset val="238"/>
        <scheme val="minor"/>
      </rPr>
      <t>)^(1/</t>
    </r>
    <r>
      <rPr>
        <sz val="11"/>
        <color theme="1"/>
        <rFont val="Calibri"/>
        <family val="2"/>
        <charset val="238"/>
      </rPr>
      <t>σ)</t>
    </r>
    <r>
      <rPr>
        <sz val="11"/>
        <color theme="1"/>
        <rFont val="Calibri"/>
        <family val="2"/>
        <charset val="238"/>
        <scheme val="minor"/>
      </rPr>
      <t xml:space="preserve"> * c_{t}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</si>
</sst>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0" fillId="2" borderId="0" xfId="0" applyFill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 sz="1400" b="0" i="0" u="none" strike="noStrike" baseline="0">
                <a:effectLst/>
              </a:rPr>
              <a:t>Transition to steady state</a:t>
            </a:r>
            <a:r>
              <a:rPr lang="pl-PL" sz="1400" b="0" i="0" u="none" strike="noStrike" baseline="0"/>
              <a:t> </a:t>
            </a:r>
            <a:endParaRPr lang="pl-PL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Simplest!$F$10</c:f>
              <c:strCache>
                <c:ptCount val="1"/>
                <c:pt idx="0">
                  <c:v>k</c:v>
                </c:pt>
              </c:strCache>
            </c:strRef>
          </c:tx>
          <c:spPr>
            <a:ln w="3810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Simplest!$E$11:$E$21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cat>
          <c:val>
            <c:numRef>
              <c:f>Simplest!$F$11:$F$21</c:f>
              <c:numCache>
                <c:formatCode>General</c:formatCode>
                <c:ptCount val="11"/>
                <c:pt idx="0">
                  <c:v>9.0509667991878085E-3</c:v>
                </c:pt>
                <c:pt idx="1">
                  <c:v>6.6688093562712464E-2</c:v>
                </c:pt>
                <c:pt idx="2">
                  <c:v>0.12976754217226716</c:v>
                </c:pt>
                <c:pt idx="3">
                  <c:v>0.16200882467170863</c:v>
                </c:pt>
                <c:pt idx="4">
                  <c:v>0.1744467443590994</c:v>
                </c:pt>
                <c:pt idx="5">
                  <c:v>0.17880140807486866</c:v>
                </c:pt>
                <c:pt idx="6">
                  <c:v>0.18027698651152663</c:v>
                </c:pt>
                <c:pt idx="7">
                  <c:v>0.18077154712789528</c:v>
                </c:pt>
                <c:pt idx="8">
                  <c:v>0.18093670198227235</c:v>
                </c:pt>
                <c:pt idx="9">
                  <c:v>0.18099178712384278</c:v>
                </c:pt>
                <c:pt idx="10">
                  <c:v>0.18101015256339437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1E5-44D9-8E32-279CDF91773E}"/>
            </c:ext>
          </c:extLst>
        </c:ser>
        <c:ser>
          <c:idx val="1"/>
          <c:order val="1"/>
          <c:tx>
            <c:strRef>
              <c:f>Simplest!$G$10</c:f>
              <c:strCache>
                <c:ptCount val="1"/>
                <c:pt idx="0">
                  <c:v>c</c:v>
                </c:pt>
              </c:strCache>
            </c:strRef>
          </c:tx>
          <c:spPr>
            <a:ln w="3810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Simplest!$E$11:$E$21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cat>
          <c:val>
            <c:numRef>
              <c:f>Simplest!$G$11:$G$21</c:f>
              <c:numCache>
                <c:formatCode>General</c:formatCode>
                <c:ptCount val="11"/>
                <c:pt idx="0">
                  <c:v>0.14171219882076405</c:v>
                </c:pt>
                <c:pt idx="1">
                  <c:v>0.275756027116068</c:v>
                </c:pt>
                <c:pt idx="2">
                  <c:v>0.34426875242738209</c:v>
                </c:pt>
                <c:pt idx="3">
                  <c:v>0.37069933176309006</c:v>
                </c:pt>
                <c:pt idx="4">
                  <c:v>0.37995299215910805</c:v>
                </c:pt>
                <c:pt idx="5">
                  <c:v>0.38308859633703235</c:v>
                </c:pt>
                <c:pt idx="6">
                  <c:v>0.38413953764689762</c:v>
                </c:pt>
                <c:pt idx="7">
                  <c:v>0.3844904917127045</c:v>
                </c:pt>
                <c:pt idx="8">
                  <c:v>0.38460754763934057</c:v>
                </c:pt>
                <c:pt idx="9">
                  <c:v>0.38464657420088411</c:v>
                </c:pt>
                <c:pt idx="10">
                  <c:v>0.38465958393639177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1E5-44D9-8E32-279CDF9177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2120960"/>
        <c:axId val="213822848"/>
      </c:lineChart>
      <c:catAx>
        <c:axId val="34212096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l-PL"/>
                  <a:t>Periods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213822848"/>
        <c:crosses val="autoZero"/>
        <c:auto val="1"/>
        <c:lblAlgn val="ctr"/>
        <c:lblOffset val="100"/>
        <c:noMultiLvlLbl val="0"/>
      </c:catAx>
      <c:valAx>
        <c:axId val="2138228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3421209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l"/>
      <c:layout>
        <c:manualLayout>
          <c:xMode val="edge"/>
          <c:yMode val="edge"/>
          <c:x val="9.166666666666666E-2"/>
          <c:y val="0.1906011227763196"/>
          <c:w val="9.4694444444444456E-2"/>
          <c:h val="0.15625109361329836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/>
              <a:t>Phase diagram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Simplest!$F$26</c:f>
              <c:strCache>
                <c:ptCount val="1"/>
                <c:pt idx="0">
                  <c:v>k_{t+1} = k_{t}</c:v>
                </c:pt>
              </c:strCache>
            </c:strRef>
          </c:tx>
          <c:spPr>
            <a:ln w="3810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xVal>
            <c:numRef>
              <c:f>Simplest!$E$27:$E$226</c:f>
              <c:numCache>
                <c:formatCode>General</c:formatCode>
                <c:ptCount val="200"/>
                <c:pt idx="0">
                  <c:v>0</c:v>
                </c:pt>
                <c:pt idx="1">
                  <c:v>1.8101933598375615E-3</c:v>
                </c:pt>
                <c:pt idx="2">
                  <c:v>3.6203867196751231E-3</c:v>
                </c:pt>
                <c:pt idx="3">
                  <c:v>5.4305800795126846E-3</c:v>
                </c:pt>
                <c:pt idx="4">
                  <c:v>7.2407734393502461E-3</c:v>
                </c:pt>
                <c:pt idx="5">
                  <c:v>9.0509667991878068E-3</c:v>
                </c:pt>
                <c:pt idx="6">
                  <c:v>1.0861160159025367E-2</c:v>
                </c:pt>
                <c:pt idx="7">
                  <c:v>1.2671353518862928E-2</c:v>
                </c:pt>
                <c:pt idx="8">
                  <c:v>1.4481546878700489E-2</c:v>
                </c:pt>
                <c:pt idx="9">
                  <c:v>1.6291740238538049E-2</c:v>
                </c:pt>
                <c:pt idx="10">
                  <c:v>1.810193359837561E-2</c:v>
                </c:pt>
                <c:pt idx="11">
                  <c:v>1.9912126958213171E-2</c:v>
                </c:pt>
                <c:pt idx="12">
                  <c:v>2.1722320318050731E-2</c:v>
                </c:pt>
                <c:pt idx="13">
                  <c:v>2.3532513677888292E-2</c:v>
                </c:pt>
                <c:pt idx="14">
                  <c:v>2.5342707037725853E-2</c:v>
                </c:pt>
                <c:pt idx="15">
                  <c:v>2.7152900397563413E-2</c:v>
                </c:pt>
                <c:pt idx="16">
                  <c:v>2.8963093757400974E-2</c:v>
                </c:pt>
                <c:pt idx="17">
                  <c:v>3.0773287117238535E-2</c:v>
                </c:pt>
                <c:pt idx="18">
                  <c:v>3.2583480477076099E-2</c:v>
                </c:pt>
                <c:pt idx="19">
                  <c:v>3.4393673836913663E-2</c:v>
                </c:pt>
                <c:pt idx="20">
                  <c:v>3.6203867196751227E-2</c:v>
                </c:pt>
                <c:pt idx="21">
                  <c:v>3.8014060556588791E-2</c:v>
                </c:pt>
                <c:pt idx="22">
                  <c:v>3.9824253916426355E-2</c:v>
                </c:pt>
                <c:pt idx="23">
                  <c:v>4.163444727626392E-2</c:v>
                </c:pt>
                <c:pt idx="24">
                  <c:v>4.3444640636101484E-2</c:v>
                </c:pt>
                <c:pt idx="25">
                  <c:v>4.5254833995939048E-2</c:v>
                </c:pt>
                <c:pt idx="26">
                  <c:v>4.7065027355776612E-2</c:v>
                </c:pt>
                <c:pt idx="27">
                  <c:v>4.8875220715614176E-2</c:v>
                </c:pt>
                <c:pt idx="28">
                  <c:v>5.068541407545174E-2</c:v>
                </c:pt>
                <c:pt idx="29">
                  <c:v>5.2495607435289304E-2</c:v>
                </c:pt>
                <c:pt idx="30">
                  <c:v>5.4305800795126868E-2</c:v>
                </c:pt>
                <c:pt idx="31">
                  <c:v>5.6115994154964433E-2</c:v>
                </c:pt>
                <c:pt idx="32">
                  <c:v>5.7926187514801997E-2</c:v>
                </c:pt>
                <c:pt idx="33">
                  <c:v>5.9736380874639561E-2</c:v>
                </c:pt>
                <c:pt idx="34">
                  <c:v>6.1546574234477125E-2</c:v>
                </c:pt>
                <c:pt idx="35">
                  <c:v>6.3356767594314689E-2</c:v>
                </c:pt>
                <c:pt idx="36">
                  <c:v>6.5166960954152253E-2</c:v>
                </c:pt>
                <c:pt idx="37">
                  <c:v>6.6977154313989817E-2</c:v>
                </c:pt>
                <c:pt idx="38">
                  <c:v>6.8787347673827381E-2</c:v>
                </c:pt>
                <c:pt idx="39">
                  <c:v>7.0597541033664946E-2</c:v>
                </c:pt>
                <c:pt idx="40">
                  <c:v>7.240773439350251E-2</c:v>
                </c:pt>
                <c:pt idx="41">
                  <c:v>7.4217927753340074E-2</c:v>
                </c:pt>
                <c:pt idx="42">
                  <c:v>7.6028121113177638E-2</c:v>
                </c:pt>
                <c:pt idx="43">
                  <c:v>7.7838314473015202E-2</c:v>
                </c:pt>
                <c:pt idx="44">
                  <c:v>7.9648507832852766E-2</c:v>
                </c:pt>
                <c:pt idx="45">
                  <c:v>8.145870119269033E-2</c:v>
                </c:pt>
                <c:pt idx="46">
                  <c:v>8.3268894552527895E-2</c:v>
                </c:pt>
                <c:pt idx="47">
                  <c:v>8.5079087912365459E-2</c:v>
                </c:pt>
                <c:pt idx="48">
                  <c:v>8.6889281272203023E-2</c:v>
                </c:pt>
                <c:pt idx="49">
                  <c:v>8.8699474632040587E-2</c:v>
                </c:pt>
                <c:pt idx="50">
                  <c:v>9.0509667991878151E-2</c:v>
                </c:pt>
                <c:pt idx="51">
                  <c:v>9.2319861351715715E-2</c:v>
                </c:pt>
                <c:pt idx="52">
                  <c:v>9.4130054711553279E-2</c:v>
                </c:pt>
                <c:pt idx="53">
                  <c:v>9.5940248071390843E-2</c:v>
                </c:pt>
                <c:pt idx="54">
                  <c:v>9.7750441431228408E-2</c:v>
                </c:pt>
                <c:pt idx="55">
                  <c:v>9.9560634791065972E-2</c:v>
                </c:pt>
                <c:pt idx="56">
                  <c:v>0.10137082815090354</c:v>
                </c:pt>
                <c:pt idx="57">
                  <c:v>0.1031810215107411</c:v>
                </c:pt>
                <c:pt idx="58">
                  <c:v>0.10499121487057866</c:v>
                </c:pt>
                <c:pt idx="59">
                  <c:v>0.10680140823041623</c:v>
                </c:pt>
                <c:pt idx="60">
                  <c:v>0.10861160159025379</c:v>
                </c:pt>
                <c:pt idx="61">
                  <c:v>0.11042179495009136</c:v>
                </c:pt>
                <c:pt idx="62">
                  <c:v>0.11223198830992892</c:v>
                </c:pt>
                <c:pt idx="63">
                  <c:v>0.11404218166976648</c:v>
                </c:pt>
                <c:pt idx="64">
                  <c:v>0.11585237502960405</c:v>
                </c:pt>
                <c:pt idx="65">
                  <c:v>0.11766256838944161</c:v>
                </c:pt>
                <c:pt idx="66">
                  <c:v>0.11947276174927918</c:v>
                </c:pt>
                <c:pt idx="67">
                  <c:v>0.12128295510911674</c:v>
                </c:pt>
                <c:pt idx="68">
                  <c:v>0.12309314846895431</c:v>
                </c:pt>
                <c:pt idx="69">
                  <c:v>0.12490334182879187</c:v>
                </c:pt>
                <c:pt idx="70">
                  <c:v>0.12671353518862943</c:v>
                </c:pt>
                <c:pt idx="71">
                  <c:v>0.128523728548467</c:v>
                </c:pt>
                <c:pt idx="72">
                  <c:v>0.13033392190830456</c:v>
                </c:pt>
                <c:pt idx="73">
                  <c:v>0.13214411526814213</c:v>
                </c:pt>
                <c:pt idx="74">
                  <c:v>0.13395430862797969</c:v>
                </c:pt>
                <c:pt idx="75">
                  <c:v>0.13576450198781725</c:v>
                </c:pt>
                <c:pt idx="76">
                  <c:v>0.13757469534765482</c:v>
                </c:pt>
                <c:pt idx="77">
                  <c:v>0.13938488870749238</c:v>
                </c:pt>
                <c:pt idx="78">
                  <c:v>0.14119508206732995</c:v>
                </c:pt>
                <c:pt idx="79">
                  <c:v>0.14300527542716751</c:v>
                </c:pt>
                <c:pt idx="80">
                  <c:v>0.14481546878700507</c:v>
                </c:pt>
                <c:pt idx="81">
                  <c:v>0.14662566214684264</c:v>
                </c:pt>
                <c:pt idx="82">
                  <c:v>0.1484358555066802</c:v>
                </c:pt>
                <c:pt idx="83">
                  <c:v>0.15024604886651777</c:v>
                </c:pt>
                <c:pt idx="84">
                  <c:v>0.15205624222635533</c:v>
                </c:pt>
                <c:pt idx="85">
                  <c:v>0.1538664355861929</c:v>
                </c:pt>
                <c:pt idx="86">
                  <c:v>0.15567662894603046</c:v>
                </c:pt>
                <c:pt idx="87">
                  <c:v>0.15748682230586802</c:v>
                </c:pt>
                <c:pt idx="88">
                  <c:v>0.15929701566570559</c:v>
                </c:pt>
                <c:pt idx="89">
                  <c:v>0.16110720902554315</c:v>
                </c:pt>
                <c:pt idx="90">
                  <c:v>0.16291740238538072</c:v>
                </c:pt>
                <c:pt idx="91">
                  <c:v>0.16472759574521828</c:v>
                </c:pt>
                <c:pt idx="92">
                  <c:v>0.16653778910505584</c:v>
                </c:pt>
                <c:pt idx="93">
                  <c:v>0.16834798246489341</c:v>
                </c:pt>
                <c:pt idx="94">
                  <c:v>0.17015817582473097</c:v>
                </c:pt>
                <c:pt idx="95">
                  <c:v>0.17196836918456854</c:v>
                </c:pt>
                <c:pt idx="96">
                  <c:v>0.1737785625444061</c:v>
                </c:pt>
                <c:pt idx="97">
                  <c:v>0.17558875590424367</c:v>
                </c:pt>
                <c:pt idx="98">
                  <c:v>0.17739894926408123</c:v>
                </c:pt>
                <c:pt idx="99">
                  <c:v>0.17920914262391879</c:v>
                </c:pt>
                <c:pt idx="100">
                  <c:v>0.18101933598375636</c:v>
                </c:pt>
                <c:pt idx="101">
                  <c:v>0.18282952934359392</c:v>
                </c:pt>
                <c:pt idx="102">
                  <c:v>0.18463972270343149</c:v>
                </c:pt>
                <c:pt idx="103">
                  <c:v>0.18644991606326905</c:v>
                </c:pt>
                <c:pt idx="104">
                  <c:v>0.18826010942310661</c:v>
                </c:pt>
                <c:pt idx="105">
                  <c:v>0.19007030278294418</c:v>
                </c:pt>
                <c:pt idx="106">
                  <c:v>0.19188049614278174</c:v>
                </c:pt>
                <c:pt idx="107">
                  <c:v>0.19369068950261931</c:v>
                </c:pt>
                <c:pt idx="108">
                  <c:v>0.19550088286245687</c:v>
                </c:pt>
                <c:pt idx="109">
                  <c:v>0.19731107622229443</c:v>
                </c:pt>
                <c:pt idx="110">
                  <c:v>0.199121269582132</c:v>
                </c:pt>
                <c:pt idx="111">
                  <c:v>0.20093146294196956</c:v>
                </c:pt>
                <c:pt idx="112">
                  <c:v>0.20274165630180713</c:v>
                </c:pt>
                <c:pt idx="113">
                  <c:v>0.20455184966164469</c:v>
                </c:pt>
                <c:pt idx="114">
                  <c:v>0.20636204302148226</c:v>
                </c:pt>
                <c:pt idx="115">
                  <c:v>0.20817223638131982</c:v>
                </c:pt>
                <c:pt idx="116">
                  <c:v>0.20998242974115738</c:v>
                </c:pt>
                <c:pt idx="117">
                  <c:v>0.21179262310099495</c:v>
                </c:pt>
                <c:pt idx="118">
                  <c:v>0.21360281646083251</c:v>
                </c:pt>
                <c:pt idx="119">
                  <c:v>0.21541300982067008</c:v>
                </c:pt>
                <c:pt idx="120">
                  <c:v>0.21722320318050764</c:v>
                </c:pt>
                <c:pt idx="121">
                  <c:v>0.2190333965403452</c:v>
                </c:pt>
                <c:pt idx="122">
                  <c:v>0.22084358990018277</c:v>
                </c:pt>
                <c:pt idx="123">
                  <c:v>0.22265378326002033</c:v>
                </c:pt>
                <c:pt idx="124">
                  <c:v>0.2244639766198579</c:v>
                </c:pt>
                <c:pt idx="125">
                  <c:v>0.22627416997969546</c:v>
                </c:pt>
                <c:pt idx="126">
                  <c:v>0.22808436333953302</c:v>
                </c:pt>
                <c:pt idx="127">
                  <c:v>0.22989455669937059</c:v>
                </c:pt>
                <c:pt idx="128">
                  <c:v>0.23170475005920815</c:v>
                </c:pt>
                <c:pt idx="129">
                  <c:v>0.23351494341904572</c:v>
                </c:pt>
                <c:pt idx="130">
                  <c:v>0.23532513677888328</c:v>
                </c:pt>
                <c:pt idx="131">
                  <c:v>0.23713533013872085</c:v>
                </c:pt>
                <c:pt idx="132">
                  <c:v>0.23894552349855841</c:v>
                </c:pt>
                <c:pt idx="133">
                  <c:v>0.24075571685839597</c:v>
                </c:pt>
                <c:pt idx="134">
                  <c:v>0.24256591021823354</c:v>
                </c:pt>
                <c:pt idx="135">
                  <c:v>0.2443761035780711</c:v>
                </c:pt>
                <c:pt idx="136">
                  <c:v>0.24618629693790867</c:v>
                </c:pt>
                <c:pt idx="137">
                  <c:v>0.24799649029774623</c:v>
                </c:pt>
                <c:pt idx="138">
                  <c:v>0.24980668365758379</c:v>
                </c:pt>
              </c:numCache>
            </c:numRef>
          </c:xVal>
          <c:yVal>
            <c:numRef>
              <c:f>Simplest!$F$27:$F$226</c:f>
              <c:numCache>
                <c:formatCode>General</c:formatCode>
                <c:ptCount val="200"/>
                <c:pt idx="0">
                  <c:v>0</c:v>
                </c:pt>
                <c:pt idx="1">
                  <c:v>0.12006303695576902</c:v>
                </c:pt>
                <c:pt idx="2">
                  <c:v>0.14993026157364364</c:v>
                </c:pt>
                <c:pt idx="3">
                  <c:v>0.17034103397514674</c:v>
                </c:pt>
                <c:pt idx="4">
                  <c:v>0.18622092057040632</c:v>
                </c:pt>
                <c:pt idx="5">
                  <c:v>0.19934932558428869</c:v>
                </c:pt>
                <c:pt idx="6">
                  <c:v>0.21059719636243765</c:v>
                </c:pt>
                <c:pt idx="7">
                  <c:v>0.22046374909706221</c:v>
                </c:pt>
                <c:pt idx="8">
                  <c:v>0.22926491375251271</c:v>
                </c:pt>
                <c:pt idx="9">
                  <c:v>0.23721479460403413</c:v>
                </c:pt>
                <c:pt idx="10">
                  <c:v>0.24446598157981267</c:v>
                </c:pt>
                <c:pt idx="11">
                  <c:v>0.25113151083706464</c:v>
                </c:pt>
                <c:pt idx="12">
                  <c:v>0.25729772473846402</c:v>
                </c:pt>
                <c:pt idx="13">
                  <c:v>0.26303224026777855</c:v>
                </c:pt>
                <c:pt idx="14">
                  <c:v>0.26838911621747952</c:v>
                </c:pt>
                <c:pt idx="15">
                  <c:v>0.27341233174444385</c:v>
                </c:pt>
                <c:pt idx="16">
                  <c:v>0.27813820282923651</c:v>
                </c:pt>
                <c:pt idx="17">
                  <c:v>0.28259710638733188</c:v>
                </c:pt>
                <c:pt idx="18">
                  <c:v>0.28681473905698873</c:v>
                </c:pt>
                <c:pt idx="19">
                  <c:v>0.29081305487232029</c:v>
                </c:pt>
                <c:pt idx="20">
                  <c:v>0.29461097616325982</c:v>
                </c:pt>
                <c:pt idx="21">
                  <c:v>0.29822494101480279</c:v>
                </c:pt>
                <c:pt idx="22">
                  <c:v>0.30166933078192576</c:v>
                </c:pt>
                <c:pt idx="23">
                  <c:v>0.30495680814613446</c:v>
                </c:pt>
                <c:pt idx="24">
                  <c:v>0.30809858747321739</c:v>
                </c:pt>
                <c:pt idx="25">
                  <c:v>0.31110465326019671</c:v>
                </c:pt>
                <c:pt idx="26">
                  <c:v>0.313983938298314</c:v>
                </c:pt>
                <c:pt idx="27">
                  <c:v>0.31674447023120572</c:v>
                </c:pt>
                <c:pt idx="28">
                  <c:v>0.31939349306778198</c:v>
                </c:pt>
                <c:pt idx="29">
                  <c:v>0.32193756866403539</c:v>
                </c:pt>
                <c:pt idx="30">
                  <c:v>0.32438266204712735</c:v>
                </c:pt>
                <c:pt idx="31">
                  <c:v>0.32673421360292237</c:v>
                </c:pt>
                <c:pt idx="32">
                  <c:v>0.32899720050471126</c:v>
                </c:pt>
                <c:pt idx="33">
                  <c:v>0.3311761892701568</c:v>
                </c:pt>
                <c:pt idx="34">
                  <c:v>0.33327538095577086</c:v>
                </c:pt>
                <c:pt idx="35">
                  <c:v>0.33529865020492083</c:v>
                </c:pt>
                <c:pt idx="36">
                  <c:v>0.33724957913575998</c:v>
                </c:pt>
                <c:pt idx="37">
                  <c:v>0.33913148687435457</c:v>
                </c:pt>
                <c:pt idx="38">
                  <c:v>0.34094745539438792</c:v>
                </c:pt>
                <c:pt idx="39">
                  <c:v>0.34270035220972134</c:v>
                </c:pt>
                <c:pt idx="40">
                  <c:v>0.34439285037345063</c:v>
                </c:pt>
                <c:pt idx="41">
                  <c:v>0.34602744616206993</c:v>
                </c:pt>
                <c:pt idx="42">
                  <c:v>0.34760647476225404</c:v>
                </c:pt>
                <c:pt idx="43">
                  <c:v>0.34913212422774564</c:v>
                </c:pt>
                <c:pt idx="44">
                  <c:v>0.35060644793265905</c:v>
                </c:pt>
                <c:pt idx="45">
                  <c:v>0.35203137571346627</c:v>
                </c:pt>
                <c:pt idx="46">
                  <c:v>0.35340872386364253</c:v>
                </c:pt>
                <c:pt idx="47">
                  <c:v>0.3547402041213456</c:v>
                </c:pt>
                <c:pt idx="48">
                  <c:v>0.35602743177072299</c:v>
                </c:pt>
                <c:pt idx="49">
                  <c:v>0.35727193296080351</c:v>
                </c:pt>
                <c:pt idx="50">
                  <c:v>0.35847515133187119</c:v>
                </c:pt>
                <c:pt idx="51">
                  <c:v>0.35963845402731459</c:v>
                </c:pt>
                <c:pt idx="52">
                  <c:v>0.36076313715880659</c:v>
                </c:pt>
                <c:pt idx="53">
                  <c:v>0.36185043078402607</c:v>
                </c:pt>
                <c:pt idx="54">
                  <c:v>0.36290150344872796</c:v>
                </c:pt>
                <c:pt idx="55">
                  <c:v>0.36391746633861016</c:v>
                </c:pt>
                <c:pt idx="56">
                  <c:v>0.36489937708094683</c:v>
                </c:pt>
                <c:pt idx="57">
                  <c:v>0.36584824323122972</c:v>
                </c:pt>
                <c:pt idx="58">
                  <c:v>0.36676502547595452</c:v>
                </c:pt>
                <c:pt idx="59">
                  <c:v>0.36765064057913677</c:v>
                </c:pt>
                <c:pt idx="60">
                  <c:v>0.36850596409703479</c:v>
                </c:pt>
                <c:pt idx="61">
                  <c:v>0.36933183288285659</c:v>
                </c:pt>
                <c:pt idx="62">
                  <c:v>0.37012904740085828</c:v>
                </c:pt>
                <c:pt idx="63">
                  <c:v>0.37089837386716518</c:v>
                </c:pt>
                <c:pt idx="64">
                  <c:v>0.37164054623282256</c:v>
                </c:pt>
                <c:pt idx="65">
                  <c:v>0.37235626802297489</c:v>
                </c:pt>
                <c:pt idx="66">
                  <c:v>0.37304621404465599</c:v>
                </c:pt>
                <c:pt idx="67">
                  <c:v>0.3737110319744143</c:v>
                </c:pt>
                <c:pt idx="68">
                  <c:v>0.37435134383588958</c:v>
                </c:pt>
                <c:pt idx="69">
                  <c:v>0.3749677473764676</c:v>
                </c:pt>
                <c:pt idx="70">
                  <c:v>0.37556081735126273</c:v>
                </c:pt>
                <c:pt idx="71">
                  <c:v>0.37613110672189637</c:v>
                </c:pt>
                <c:pt idx="72">
                  <c:v>0.37667914777684003</c:v>
                </c:pt>
                <c:pt idx="73">
                  <c:v>0.37720545317947013</c:v>
                </c:pt>
                <c:pt idx="74">
                  <c:v>0.37771051694941965</c:v>
                </c:pt>
                <c:pt idx="75">
                  <c:v>0.37819481538231309</c:v>
                </c:pt>
                <c:pt idx="76">
                  <c:v>0.37865880791252021</c:v>
                </c:pt>
                <c:pt idx="77">
                  <c:v>0.37910293792315958</c:v>
                </c:pt>
                <c:pt idx="78">
                  <c:v>0.37952763350721647</c:v>
                </c:pt>
                <c:pt idx="79">
                  <c:v>0.37993330818331345</c:v>
                </c:pt>
                <c:pt idx="80">
                  <c:v>0.38032036156937171</c:v>
                </c:pt>
                <c:pt idx="81">
                  <c:v>0.38068918001713586</c:v>
                </c:pt>
                <c:pt idx="82">
                  <c:v>0.38104013721028679</c:v>
                </c:pt>
                <c:pt idx="83">
                  <c:v>0.38137359472865057</c:v>
                </c:pt>
                <c:pt idx="84">
                  <c:v>0.38168990258080898</c:v>
                </c:pt>
                <c:pt idx="85">
                  <c:v>0.38198939970723417</c:v>
                </c:pt>
                <c:pt idx="86">
                  <c:v>0.38227241445590671</c:v>
                </c:pt>
                <c:pt idx="87">
                  <c:v>0.3825392650322213</c:v>
                </c:pt>
                <c:pt idx="88">
                  <c:v>0.38279025992485033</c:v>
                </c:pt>
                <c:pt idx="89">
                  <c:v>0.38302569830910643</c:v>
                </c:pt>
                <c:pt idx="90">
                  <c:v>0.38324587042923347</c:v>
                </c:pt>
                <c:pt idx="91">
                  <c:v>0.38345105796094497</c:v>
                </c:pt>
                <c:pt idx="92">
                  <c:v>0.38364153435543852</c:v>
                </c:pt>
                <c:pt idx="93">
                  <c:v>0.383817565166021</c:v>
                </c:pt>
                <c:pt idx="94">
                  <c:v>0.38397940835840211</c:v>
                </c:pt>
                <c:pt idx="95">
                  <c:v>0.38412731460563582</c:v>
                </c:pt>
                <c:pt idx="96">
                  <c:v>0.38426152756862358</c:v>
                </c:pt>
                <c:pt idx="97">
                  <c:v>0.38438228416302828</c:v>
                </c:pt>
                <c:pt idx="98">
                  <c:v>0.38448981481338934</c:v>
                </c:pt>
                <c:pt idx="99">
                  <c:v>0.38458434369517852</c:v>
                </c:pt>
                <c:pt idx="100">
                  <c:v>0.38466608896548188</c:v>
                </c:pt>
                <c:pt idx="101">
                  <c:v>0.38473526298295296</c:v>
                </c:pt>
                <c:pt idx="102">
                  <c:v>0.38479207251763464</c:v>
                </c:pt>
                <c:pt idx="103">
                  <c:v>0.38483671895121313</c:v>
                </c:pt>
                <c:pt idx="104">
                  <c:v>0.38486939846822726</c:v>
                </c:pt>
                <c:pt idx="105">
                  <c:v>0.38489030223872384</c:v>
                </c:pt>
                <c:pt idx="106">
                  <c:v>0.38489961659282196</c:v>
                </c:pt>
                <c:pt idx="107">
                  <c:v>0.38489752318761444</c:v>
                </c:pt>
                <c:pt idx="108">
                  <c:v>0.3848841991668131</c:v>
                </c:pt>
                <c:pt idx="109">
                  <c:v>0.38485981731351543</c:v>
                </c:pt>
                <c:pt idx="110">
                  <c:v>0.38482454619645173</c:v>
                </c:pt>
                <c:pt idx="111">
                  <c:v>0.38477855031004587</c:v>
                </c:pt>
                <c:pt idx="112">
                  <c:v>0.38472199020860393</c:v>
                </c:pt>
                <c:pt idx="113">
                  <c:v>0.38465502263492951</c:v>
                </c:pt>
                <c:pt idx="114">
                  <c:v>0.38457780064364205</c:v>
                </c:pt>
                <c:pt idx="115">
                  <c:v>0.38449047371946093</c:v>
                </c:pt>
                <c:pt idx="116">
                  <c:v>0.38439318789070492</c:v>
                </c:pt>
                <c:pt idx="117">
                  <c:v>0.38428608583823615</c:v>
                </c:pt>
                <c:pt idx="118">
                  <c:v>0.38416930700007329</c:v>
                </c:pt>
                <c:pt idx="119">
                  <c:v>0.38404298767187711</c:v>
                </c:pt>
                <c:pt idx="120">
                  <c:v>0.3839072611035072</c:v>
                </c:pt>
                <c:pt idx="121">
                  <c:v>0.38376225759183374</c:v>
                </c:pt>
                <c:pt idx="122">
                  <c:v>0.38360810456997924</c:v>
                </c:pt>
                <c:pt idx="123">
                  <c:v>0.38344492669315605</c:v>
                </c:pt>
                <c:pt idx="124">
                  <c:v>0.38327284592125549</c:v>
                </c:pt>
                <c:pt idx="125">
                  <c:v>0.38309198159833774</c:v>
                </c:pt>
                <c:pt idx="126">
                  <c:v>0.382902450529161</c:v>
                </c:pt>
                <c:pt idx="127">
                  <c:v>0.38270436705288396</c:v>
                </c:pt>
                <c:pt idx="128">
                  <c:v>0.38249784311406715</c:v>
                </c:pt>
                <c:pt idx="129">
                  <c:v>0.38228298833109225</c:v>
                </c:pt>
                <c:pt idx="130">
                  <c:v>0.38205991006211265</c:v>
                </c:pt>
                <c:pt idx="131">
                  <c:v>0.38182871346864206</c:v>
                </c:pt>
                <c:pt idx="132">
                  <c:v>0.38158950157688404</c:v>
                </c:pt>
                <c:pt idx="133">
                  <c:v>0.38134237533689869</c:v>
                </c:pt>
                <c:pt idx="134">
                  <c:v>0.38108743367969816</c:v>
                </c:pt>
                <c:pt idx="135">
                  <c:v>0.38082477357235872</c:v>
                </c:pt>
                <c:pt idx="136">
                  <c:v>0.38055449007123238</c:v>
                </c:pt>
                <c:pt idx="137">
                  <c:v>0.38027667637333712</c:v>
                </c:pt>
                <c:pt idx="138">
                  <c:v>0.37999142386600054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6769-4002-A87C-A133E35D8820}"/>
            </c:ext>
          </c:extLst>
        </c:ser>
        <c:ser>
          <c:idx val="2"/>
          <c:order val="1"/>
          <c:tx>
            <c:v>c_{t+1} = c_{t}</c:v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xVal>
            <c:numRef>
              <c:f>Simplest!$B$27:$B$28</c:f>
              <c:numCache>
                <c:formatCode>General</c:formatCode>
                <c:ptCount val="2"/>
                <c:pt idx="0">
                  <c:v>0.18101933598375616</c:v>
                </c:pt>
                <c:pt idx="1">
                  <c:v>0.18101933598375616</c:v>
                </c:pt>
              </c:numCache>
            </c:numRef>
          </c:xVal>
          <c:yVal>
            <c:numRef>
              <c:f>Simplest!$C$27:$C$28</c:f>
              <c:numCache>
                <c:formatCode>General</c:formatCode>
                <c:ptCount val="2"/>
                <c:pt idx="0">
                  <c:v>0</c:v>
                </c:pt>
                <c:pt idx="1">
                  <c:v>0.51929922010340046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6769-4002-A87C-A133E35D8820}"/>
            </c:ext>
          </c:extLst>
        </c:ser>
        <c:ser>
          <c:idx val="1"/>
          <c:order val="2"/>
          <c:tx>
            <c:strRef>
              <c:f>Simplest!$G$26</c:f>
              <c:strCache>
                <c:ptCount val="1"/>
                <c:pt idx="0">
                  <c:v>Transition path</c:v>
                </c:pt>
              </c:strCache>
            </c:strRef>
          </c:tx>
          <c:spPr>
            <a:ln w="3810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xVal>
            <c:numRef>
              <c:f>Simplest!$E$27:$E$226</c:f>
              <c:numCache>
                <c:formatCode>General</c:formatCode>
                <c:ptCount val="200"/>
                <c:pt idx="0">
                  <c:v>0</c:v>
                </c:pt>
                <c:pt idx="1">
                  <c:v>1.8101933598375615E-3</c:v>
                </c:pt>
                <c:pt idx="2">
                  <c:v>3.6203867196751231E-3</c:v>
                </c:pt>
                <c:pt idx="3">
                  <c:v>5.4305800795126846E-3</c:v>
                </c:pt>
                <c:pt idx="4">
                  <c:v>7.2407734393502461E-3</c:v>
                </c:pt>
                <c:pt idx="5">
                  <c:v>9.0509667991878068E-3</c:v>
                </c:pt>
                <c:pt idx="6">
                  <c:v>1.0861160159025367E-2</c:v>
                </c:pt>
                <c:pt idx="7">
                  <c:v>1.2671353518862928E-2</c:v>
                </c:pt>
                <c:pt idx="8">
                  <c:v>1.4481546878700489E-2</c:v>
                </c:pt>
                <c:pt idx="9">
                  <c:v>1.6291740238538049E-2</c:v>
                </c:pt>
                <c:pt idx="10">
                  <c:v>1.810193359837561E-2</c:v>
                </c:pt>
                <c:pt idx="11">
                  <c:v>1.9912126958213171E-2</c:v>
                </c:pt>
                <c:pt idx="12">
                  <c:v>2.1722320318050731E-2</c:v>
                </c:pt>
                <c:pt idx="13">
                  <c:v>2.3532513677888292E-2</c:v>
                </c:pt>
                <c:pt idx="14">
                  <c:v>2.5342707037725853E-2</c:v>
                </c:pt>
                <c:pt idx="15">
                  <c:v>2.7152900397563413E-2</c:v>
                </c:pt>
                <c:pt idx="16">
                  <c:v>2.8963093757400974E-2</c:v>
                </c:pt>
                <c:pt idx="17">
                  <c:v>3.0773287117238535E-2</c:v>
                </c:pt>
                <c:pt idx="18">
                  <c:v>3.2583480477076099E-2</c:v>
                </c:pt>
                <c:pt idx="19">
                  <c:v>3.4393673836913663E-2</c:v>
                </c:pt>
                <c:pt idx="20">
                  <c:v>3.6203867196751227E-2</c:v>
                </c:pt>
                <c:pt idx="21">
                  <c:v>3.8014060556588791E-2</c:v>
                </c:pt>
                <c:pt idx="22">
                  <c:v>3.9824253916426355E-2</c:v>
                </c:pt>
                <c:pt idx="23">
                  <c:v>4.163444727626392E-2</c:v>
                </c:pt>
                <c:pt idx="24">
                  <c:v>4.3444640636101484E-2</c:v>
                </c:pt>
                <c:pt idx="25">
                  <c:v>4.5254833995939048E-2</c:v>
                </c:pt>
                <c:pt idx="26">
                  <c:v>4.7065027355776612E-2</c:v>
                </c:pt>
                <c:pt idx="27">
                  <c:v>4.8875220715614176E-2</c:v>
                </c:pt>
                <c:pt idx="28">
                  <c:v>5.068541407545174E-2</c:v>
                </c:pt>
                <c:pt idx="29">
                  <c:v>5.2495607435289304E-2</c:v>
                </c:pt>
                <c:pt idx="30">
                  <c:v>5.4305800795126868E-2</c:v>
                </c:pt>
                <c:pt idx="31">
                  <c:v>5.6115994154964433E-2</c:v>
                </c:pt>
                <c:pt idx="32">
                  <c:v>5.7926187514801997E-2</c:v>
                </c:pt>
                <c:pt idx="33">
                  <c:v>5.9736380874639561E-2</c:v>
                </c:pt>
                <c:pt idx="34">
                  <c:v>6.1546574234477125E-2</c:v>
                </c:pt>
                <c:pt idx="35">
                  <c:v>6.3356767594314689E-2</c:v>
                </c:pt>
                <c:pt idx="36">
                  <c:v>6.5166960954152253E-2</c:v>
                </c:pt>
                <c:pt idx="37">
                  <c:v>6.6977154313989817E-2</c:v>
                </c:pt>
                <c:pt idx="38">
                  <c:v>6.8787347673827381E-2</c:v>
                </c:pt>
                <c:pt idx="39">
                  <c:v>7.0597541033664946E-2</c:v>
                </c:pt>
                <c:pt idx="40">
                  <c:v>7.240773439350251E-2</c:v>
                </c:pt>
                <c:pt idx="41">
                  <c:v>7.4217927753340074E-2</c:v>
                </c:pt>
                <c:pt idx="42">
                  <c:v>7.6028121113177638E-2</c:v>
                </c:pt>
                <c:pt idx="43">
                  <c:v>7.7838314473015202E-2</c:v>
                </c:pt>
                <c:pt idx="44">
                  <c:v>7.9648507832852766E-2</c:v>
                </c:pt>
                <c:pt idx="45">
                  <c:v>8.145870119269033E-2</c:v>
                </c:pt>
                <c:pt idx="46">
                  <c:v>8.3268894552527895E-2</c:v>
                </c:pt>
                <c:pt idx="47">
                  <c:v>8.5079087912365459E-2</c:v>
                </c:pt>
                <c:pt idx="48">
                  <c:v>8.6889281272203023E-2</c:v>
                </c:pt>
                <c:pt idx="49">
                  <c:v>8.8699474632040587E-2</c:v>
                </c:pt>
                <c:pt idx="50">
                  <c:v>9.0509667991878151E-2</c:v>
                </c:pt>
                <c:pt idx="51">
                  <c:v>9.2319861351715715E-2</c:v>
                </c:pt>
                <c:pt idx="52">
                  <c:v>9.4130054711553279E-2</c:v>
                </c:pt>
                <c:pt idx="53">
                  <c:v>9.5940248071390843E-2</c:v>
                </c:pt>
                <c:pt idx="54">
                  <c:v>9.7750441431228408E-2</c:v>
                </c:pt>
                <c:pt idx="55">
                  <c:v>9.9560634791065972E-2</c:v>
                </c:pt>
                <c:pt idx="56">
                  <c:v>0.10137082815090354</c:v>
                </c:pt>
                <c:pt idx="57">
                  <c:v>0.1031810215107411</c:v>
                </c:pt>
                <c:pt idx="58">
                  <c:v>0.10499121487057866</c:v>
                </c:pt>
                <c:pt idx="59">
                  <c:v>0.10680140823041623</c:v>
                </c:pt>
                <c:pt idx="60">
                  <c:v>0.10861160159025379</c:v>
                </c:pt>
                <c:pt idx="61">
                  <c:v>0.11042179495009136</c:v>
                </c:pt>
                <c:pt idx="62">
                  <c:v>0.11223198830992892</c:v>
                </c:pt>
                <c:pt idx="63">
                  <c:v>0.11404218166976648</c:v>
                </c:pt>
                <c:pt idx="64">
                  <c:v>0.11585237502960405</c:v>
                </c:pt>
                <c:pt idx="65">
                  <c:v>0.11766256838944161</c:v>
                </c:pt>
                <c:pt idx="66">
                  <c:v>0.11947276174927918</c:v>
                </c:pt>
                <c:pt idx="67">
                  <c:v>0.12128295510911674</c:v>
                </c:pt>
                <c:pt idx="68">
                  <c:v>0.12309314846895431</c:v>
                </c:pt>
                <c:pt idx="69">
                  <c:v>0.12490334182879187</c:v>
                </c:pt>
                <c:pt idx="70">
                  <c:v>0.12671353518862943</c:v>
                </c:pt>
                <c:pt idx="71">
                  <c:v>0.128523728548467</c:v>
                </c:pt>
                <c:pt idx="72">
                  <c:v>0.13033392190830456</c:v>
                </c:pt>
                <c:pt idx="73">
                  <c:v>0.13214411526814213</c:v>
                </c:pt>
                <c:pt idx="74">
                  <c:v>0.13395430862797969</c:v>
                </c:pt>
                <c:pt idx="75">
                  <c:v>0.13576450198781725</c:v>
                </c:pt>
                <c:pt idx="76">
                  <c:v>0.13757469534765482</c:v>
                </c:pt>
                <c:pt idx="77">
                  <c:v>0.13938488870749238</c:v>
                </c:pt>
                <c:pt idx="78">
                  <c:v>0.14119508206732995</c:v>
                </c:pt>
                <c:pt idx="79">
                  <c:v>0.14300527542716751</c:v>
                </c:pt>
                <c:pt idx="80">
                  <c:v>0.14481546878700507</c:v>
                </c:pt>
                <c:pt idx="81">
                  <c:v>0.14662566214684264</c:v>
                </c:pt>
                <c:pt idx="82">
                  <c:v>0.1484358555066802</c:v>
                </c:pt>
                <c:pt idx="83">
                  <c:v>0.15024604886651777</c:v>
                </c:pt>
                <c:pt idx="84">
                  <c:v>0.15205624222635533</c:v>
                </c:pt>
                <c:pt idx="85">
                  <c:v>0.1538664355861929</c:v>
                </c:pt>
                <c:pt idx="86">
                  <c:v>0.15567662894603046</c:v>
                </c:pt>
                <c:pt idx="87">
                  <c:v>0.15748682230586802</c:v>
                </c:pt>
                <c:pt idx="88">
                  <c:v>0.15929701566570559</c:v>
                </c:pt>
                <c:pt idx="89">
                  <c:v>0.16110720902554315</c:v>
                </c:pt>
                <c:pt idx="90">
                  <c:v>0.16291740238538072</c:v>
                </c:pt>
                <c:pt idx="91">
                  <c:v>0.16472759574521828</c:v>
                </c:pt>
                <c:pt idx="92">
                  <c:v>0.16653778910505584</c:v>
                </c:pt>
                <c:pt idx="93">
                  <c:v>0.16834798246489341</c:v>
                </c:pt>
                <c:pt idx="94">
                  <c:v>0.17015817582473097</c:v>
                </c:pt>
                <c:pt idx="95">
                  <c:v>0.17196836918456854</c:v>
                </c:pt>
                <c:pt idx="96">
                  <c:v>0.1737785625444061</c:v>
                </c:pt>
                <c:pt idx="97">
                  <c:v>0.17558875590424367</c:v>
                </c:pt>
                <c:pt idx="98">
                  <c:v>0.17739894926408123</c:v>
                </c:pt>
                <c:pt idx="99">
                  <c:v>0.17920914262391879</c:v>
                </c:pt>
                <c:pt idx="100">
                  <c:v>0.18101933598375636</c:v>
                </c:pt>
                <c:pt idx="101">
                  <c:v>0.18282952934359392</c:v>
                </c:pt>
                <c:pt idx="102">
                  <c:v>0.18463972270343149</c:v>
                </c:pt>
                <c:pt idx="103">
                  <c:v>0.18644991606326905</c:v>
                </c:pt>
                <c:pt idx="104">
                  <c:v>0.18826010942310661</c:v>
                </c:pt>
                <c:pt idx="105">
                  <c:v>0.19007030278294418</c:v>
                </c:pt>
                <c:pt idx="106">
                  <c:v>0.19188049614278174</c:v>
                </c:pt>
                <c:pt idx="107">
                  <c:v>0.19369068950261931</c:v>
                </c:pt>
                <c:pt idx="108">
                  <c:v>0.19550088286245687</c:v>
                </c:pt>
                <c:pt idx="109">
                  <c:v>0.19731107622229443</c:v>
                </c:pt>
                <c:pt idx="110">
                  <c:v>0.199121269582132</c:v>
                </c:pt>
                <c:pt idx="111">
                  <c:v>0.20093146294196956</c:v>
                </c:pt>
                <c:pt idx="112">
                  <c:v>0.20274165630180713</c:v>
                </c:pt>
                <c:pt idx="113">
                  <c:v>0.20455184966164469</c:v>
                </c:pt>
                <c:pt idx="114">
                  <c:v>0.20636204302148226</c:v>
                </c:pt>
                <c:pt idx="115">
                  <c:v>0.20817223638131982</c:v>
                </c:pt>
                <c:pt idx="116">
                  <c:v>0.20998242974115738</c:v>
                </c:pt>
                <c:pt idx="117">
                  <c:v>0.21179262310099495</c:v>
                </c:pt>
                <c:pt idx="118">
                  <c:v>0.21360281646083251</c:v>
                </c:pt>
                <c:pt idx="119">
                  <c:v>0.21541300982067008</c:v>
                </c:pt>
                <c:pt idx="120">
                  <c:v>0.21722320318050764</c:v>
                </c:pt>
                <c:pt idx="121">
                  <c:v>0.2190333965403452</c:v>
                </c:pt>
                <c:pt idx="122">
                  <c:v>0.22084358990018277</c:v>
                </c:pt>
                <c:pt idx="123">
                  <c:v>0.22265378326002033</c:v>
                </c:pt>
                <c:pt idx="124">
                  <c:v>0.2244639766198579</c:v>
                </c:pt>
                <c:pt idx="125">
                  <c:v>0.22627416997969546</c:v>
                </c:pt>
                <c:pt idx="126">
                  <c:v>0.22808436333953302</c:v>
                </c:pt>
                <c:pt idx="127">
                  <c:v>0.22989455669937059</c:v>
                </c:pt>
                <c:pt idx="128">
                  <c:v>0.23170475005920815</c:v>
                </c:pt>
                <c:pt idx="129">
                  <c:v>0.23351494341904572</c:v>
                </c:pt>
                <c:pt idx="130">
                  <c:v>0.23532513677888328</c:v>
                </c:pt>
                <c:pt idx="131">
                  <c:v>0.23713533013872085</c:v>
                </c:pt>
                <c:pt idx="132">
                  <c:v>0.23894552349855841</c:v>
                </c:pt>
                <c:pt idx="133">
                  <c:v>0.24075571685839597</c:v>
                </c:pt>
                <c:pt idx="134">
                  <c:v>0.24256591021823354</c:v>
                </c:pt>
                <c:pt idx="135">
                  <c:v>0.2443761035780711</c:v>
                </c:pt>
                <c:pt idx="136">
                  <c:v>0.24618629693790867</c:v>
                </c:pt>
                <c:pt idx="137">
                  <c:v>0.24799649029774623</c:v>
                </c:pt>
                <c:pt idx="138">
                  <c:v>0.24980668365758379</c:v>
                </c:pt>
              </c:numCache>
            </c:numRef>
          </c:xVal>
          <c:yVal>
            <c:numRef>
              <c:f>Simplest!$G$27:$G$226</c:f>
              <c:numCache>
                <c:formatCode>General</c:formatCode>
                <c:ptCount val="200"/>
                <c:pt idx="0">
                  <c:v>0</c:v>
                </c:pt>
                <c:pt idx="1">
                  <c:v>8.2873796614612485E-2</c:v>
                </c:pt>
                <c:pt idx="2">
                  <c:v>0.10441444083945677</c:v>
                </c:pt>
                <c:pt idx="3">
                  <c:v>0.11952469755716842</c:v>
                </c:pt>
                <c:pt idx="4">
                  <c:v>0.13155395192663449</c:v>
                </c:pt>
                <c:pt idx="5">
                  <c:v>0.14171219882076405</c:v>
                </c:pt>
                <c:pt idx="6">
                  <c:v>0.15059168243459486</c:v>
                </c:pt>
                <c:pt idx="7">
                  <c:v>0.1585318697788291</c:v>
                </c:pt>
                <c:pt idx="8">
                  <c:v>0.16574759322922497</c:v>
                </c:pt>
                <c:pt idx="9">
                  <c:v>0.17238444369294909</c:v>
                </c:pt>
                <c:pt idx="10">
                  <c:v>0.17854618232116803</c:v>
                </c:pt>
                <c:pt idx="11">
                  <c:v>0.18430967370078891</c:v>
                </c:pt>
                <c:pt idx="12">
                  <c:v>0.18973363063843002</c:v>
                </c:pt>
                <c:pt idx="13">
                  <c:v>0.19486403268305347</c:v>
                </c:pt>
                <c:pt idx="14">
                  <c:v>0.19973763981353965</c:v>
                </c:pt>
                <c:pt idx="15">
                  <c:v>0.20438435785656495</c:v>
                </c:pt>
                <c:pt idx="16">
                  <c:v>0.2088288816789135</c:v>
                </c:pt>
                <c:pt idx="17">
                  <c:v>0.21309186758310789</c:v>
                </c:pt>
                <c:pt idx="18">
                  <c:v>0.2171907892831641</c:v>
                </c:pt>
                <c:pt idx="19">
                  <c:v>0.22114057552227911</c:v>
                </c:pt>
                <c:pt idx="20">
                  <c:v>0.22495409348480752</c:v>
                </c:pt>
                <c:pt idx="21">
                  <c:v>0.22864252106854629</c:v>
                </c:pt>
                <c:pt idx="22">
                  <c:v>0.23221563759487945</c:v>
                </c:pt>
                <c:pt idx="23">
                  <c:v>0.23568205368723091</c:v>
                </c:pt>
                <c:pt idx="24">
                  <c:v>0.23904939511433684</c:v>
                </c:pt>
                <c:pt idx="25">
                  <c:v>0.24232445133417232</c:v>
                </c:pt>
                <c:pt idx="26">
                  <c:v>0.24551329664478164</c:v>
                </c:pt>
                <c:pt idx="27">
                  <c:v>0.24862138984383755</c:v>
                </c:pt>
                <c:pt idx="28">
                  <c:v>0.25165365685739893</c:v>
                </c:pt>
                <c:pt idx="29">
                  <c:v>0.25461455974754083</c:v>
                </c:pt>
                <c:pt idx="30">
                  <c:v>0.25750815473273286</c:v>
                </c:pt>
                <c:pt idx="31">
                  <c:v>0.26033814127536303</c:v>
                </c:pt>
                <c:pt idx="32">
                  <c:v>0.26310790385326904</c:v>
                </c:pt>
                <c:pt idx="33">
                  <c:v>0.26582054769846153</c:v>
                </c:pt>
                <c:pt idx="34">
                  <c:v>0.26847892952936864</c:v>
                </c:pt>
                <c:pt idx="35">
                  <c:v>0.27108568410348016</c:v>
                </c:pt>
                <c:pt idx="36">
                  <c:v>0.27364324726114037</c:v>
                </c:pt>
                <c:pt idx="37">
                  <c:v>0.27615387600807423</c:v>
                </c:pt>
                <c:pt idx="38">
                  <c:v>0.27861966608638644</c:v>
                </c:pt>
                <c:pt idx="39">
                  <c:v>0.28104256740550271</c:v>
                </c:pt>
                <c:pt idx="40">
                  <c:v>0.28342439764152816</c:v>
                </c:pt>
                <c:pt idx="41">
                  <c:v>0.28576685426247883</c:v>
                </c:pt>
                <c:pt idx="42">
                  <c:v>0.28807152519529355</c:v>
                </c:pt>
                <c:pt idx="43">
                  <c:v>0.29033989831651741</c:v>
                </c:pt>
                <c:pt idx="44">
                  <c:v>0.29257336992054805</c:v>
                </c:pt>
                <c:pt idx="45">
                  <c:v>0.29477325229618651</c:v>
                </c:pt>
                <c:pt idx="46">
                  <c:v>0.29694078052299588</c:v>
                </c:pt>
                <c:pt idx="47">
                  <c:v>0.29907711858292352</c:v>
                </c:pt>
                <c:pt idx="48">
                  <c:v>0.30118336486918973</c:v>
                </c:pt>
                <c:pt idx="49">
                  <c:v>0.30326055716313399</c:v>
                </c:pt>
                <c:pt idx="50">
                  <c:v>0.30530967714014956</c:v>
                </c:pt>
                <c:pt idx="51">
                  <c:v>0.30733165445774063</c:v>
                </c:pt>
                <c:pt idx="52">
                  <c:v>0.30932737047184472</c:v>
                </c:pt>
                <c:pt idx="53">
                  <c:v>0.31129766162168354</c:v>
                </c:pt>
                <c:pt idx="54">
                  <c:v>0.31324332251837034</c:v>
                </c:pt>
                <c:pt idx="55">
                  <c:v>0.31516510876817977</c:v>
                </c:pt>
                <c:pt idx="56">
                  <c:v>0.31706373955765826</c:v>
                </c:pt>
                <c:pt idx="57">
                  <c:v>0.3189399000245402</c:v>
                </c:pt>
                <c:pt idx="58">
                  <c:v>0.32079424343564261</c:v>
                </c:pt>
                <c:pt idx="59">
                  <c:v>0.32262739319049605</c:v>
                </c:pt>
                <c:pt idx="60">
                  <c:v>0.32443994466735626</c:v>
                </c:pt>
                <c:pt idx="61">
                  <c:v>0.32623246692640462</c:v>
                </c:pt>
                <c:pt idx="62">
                  <c:v>0.3280055042833353</c:v>
                </c:pt>
                <c:pt idx="63">
                  <c:v>0.32975957776511355</c:v>
                </c:pt>
                <c:pt idx="64">
                  <c:v>0.33149518645845011</c:v>
                </c:pt>
                <c:pt idx="65">
                  <c:v>0.33321280876044324</c:v>
                </c:pt>
                <c:pt idx="66">
                  <c:v>0.33491290353987596</c:v>
                </c:pt>
                <c:pt idx="67">
                  <c:v>0.33659591121680116</c:v>
                </c:pt>
                <c:pt idx="68">
                  <c:v>0.33826225476729388</c:v>
                </c:pt>
                <c:pt idx="69">
                  <c:v>0.33991234065957648</c:v>
                </c:pt>
                <c:pt idx="70">
                  <c:v>0.34154655972712672</c:v>
                </c:pt>
                <c:pt idx="71">
                  <c:v>0.3431652879838471</c:v>
                </c:pt>
                <c:pt idx="72">
                  <c:v>0.34476888738589834</c:v>
                </c:pt>
                <c:pt idx="73">
                  <c:v>0.34635770654437636</c:v>
                </c:pt>
                <c:pt idx="74">
                  <c:v>0.3479320813926316</c:v>
                </c:pt>
                <c:pt idx="75">
                  <c:v>0.34949233581168865</c:v>
                </c:pt>
                <c:pt idx="76">
                  <c:v>0.35103878221691903</c:v>
                </c:pt>
                <c:pt idx="77">
                  <c:v>0.35257172210884336</c:v>
                </c:pt>
                <c:pt idx="78">
                  <c:v>0.35409144659069158</c:v>
                </c:pt>
                <c:pt idx="79">
                  <c:v>0.35559823685512709</c:v>
                </c:pt>
                <c:pt idx="80">
                  <c:v>0.35709236464233624</c:v>
                </c:pt>
                <c:pt idx="81">
                  <c:v>0.35857409267150542</c:v>
                </c:pt>
                <c:pt idx="82">
                  <c:v>0.36004367504753759</c:v>
                </c:pt>
                <c:pt idx="83">
                  <c:v>0.36150135764471447</c:v>
                </c:pt>
                <c:pt idx="84">
                  <c:v>0.36294737846887176</c:v>
                </c:pt>
                <c:pt idx="85">
                  <c:v>0.36438196799953043</c:v>
                </c:pt>
                <c:pt idx="86">
                  <c:v>0.36580534951331728</c:v>
                </c:pt>
                <c:pt idx="87">
                  <c:v>0.36721773938990077</c:v>
                </c:pt>
                <c:pt idx="88">
                  <c:v>0.36861934740157803</c:v>
                </c:pt>
                <c:pt idx="89">
                  <c:v>0.37001037698756173</c:v>
                </c:pt>
                <c:pt idx="90">
                  <c:v>0.37139102551393766</c:v>
                </c:pt>
                <c:pt idx="91">
                  <c:v>0.37276148452019103</c:v>
                </c:pt>
                <c:pt idx="92">
                  <c:v>0.3741219399531362</c:v>
                </c:pt>
                <c:pt idx="93">
                  <c:v>0.37547257238902182</c:v>
                </c:pt>
                <c:pt idx="94">
                  <c:v>0.37681355724453053</c:v>
                </c:pt>
                <c:pt idx="95">
                  <c:v>0.37814506497733896</c:v>
                </c:pt>
                <c:pt idx="96">
                  <c:v>0.3794672612768602</c:v>
                </c:pt>
                <c:pt idx="97">
                  <c:v>0.38078030724574496</c:v>
                </c:pt>
                <c:pt idx="98">
                  <c:v>0.38208435957268</c:v>
                </c:pt>
                <c:pt idx="99">
                  <c:v>0.38337957069698619</c:v>
                </c:pt>
                <c:pt idx="100">
                  <c:v>0.38466608896548204</c:v>
                </c:pt>
                <c:pt idx="101">
                  <c:v>0.3859440587820519</c:v>
                </c:pt>
                <c:pt idx="102">
                  <c:v>0.387213620750325</c:v>
                </c:pt>
                <c:pt idx="103">
                  <c:v>0.38847491180984789</c:v>
                </c:pt>
                <c:pt idx="104">
                  <c:v>0.38972806536610705</c:v>
                </c:pt>
                <c:pt idx="105">
                  <c:v>0.39097321141473429</c:v>
                </c:pt>
                <c:pt idx="106">
                  <c:v>0.39221047666021053</c:v>
                </c:pt>
                <c:pt idx="107">
                  <c:v>0.39343998462935897</c:v>
                </c:pt>
                <c:pt idx="108">
                  <c:v>0.39466185577990359</c:v>
                </c:pt>
                <c:pt idx="109">
                  <c:v>0.39587620760435072</c:v>
                </c:pt>
                <c:pt idx="110">
                  <c:v>0.39708315472943695</c:v>
                </c:pt>
                <c:pt idx="111">
                  <c:v>0.39828280901137053</c:v>
                </c:pt>
                <c:pt idx="112">
                  <c:v>0.39947527962707957</c:v>
                </c:pt>
                <c:pt idx="113">
                  <c:v>0.40066067316167048</c:v>
                </c:pt>
                <c:pt idx="114">
                  <c:v>0.40183909369228454</c:v>
                </c:pt>
                <c:pt idx="115">
                  <c:v>0.40301064286853094</c:v>
                </c:pt>
                <c:pt idx="116">
                  <c:v>0.40417541998966638</c:v>
                </c:pt>
                <c:pt idx="117">
                  <c:v>0.40533352207867718</c:v>
                </c:pt>
                <c:pt idx="118">
                  <c:v>0.40648504395341595</c:v>
                </c:pt>
                <c:pt idx="119">
                  <c:v>0.40763007829493214</c:v>
                </c:pt>
                <c:pt idx="120">
                  <c:v>0.40876871571313012</c:v>
                </c:pt>
                <c:pt idx="121">
                  <c:v>0.40990104480988171</c:v>
                </c:pt>
                <c:pt idx="122">
                  <c:v>0.4110271522397102</c:v>
                </c:pt>
                <c:pt idx="123">
                  <c:v>0.41214712276815996</c:v>
                </c:pt>
                <c:pt idx="124">
                  <c:v>0.41326103932795716</c:v>
                </c:pt>
                <c:pt idx="125">
                  <c:v>0.41436898307306258</c:v>
                </c:pt>
                <c:pt idx="126">
                  <c:v>0.41547103343071196</c:v>
                </c:pt>
                <c:pt idx="127">
                  <c:v>0.41656726815153311</c:v>
                </c:pt>
                <c:pt idx="128">
                  <c:v>0.41765776335782723</c:v>
                </c:pt>
                <c:pt idx="129">
                  <c:v>0.41874259359009386</c:v>
                </c:pt>
                <c:pt idx="130">
                  <c:v>0.41982183185187727</c:v>
                </c:pt>
                <c:pt idx="131">
                  <c:v>0.4208955496530068</c:v>
                </c:pt>
                <c:pt idx="132">
                  <c:v>0.42196381705130087</c:v>
                </c:pt>
                <c:pt idx="133">
                  <c:v>0.4230267026928004</c:v>
                </c:pt>
                <c:pt idx="134">
                  <c:v>0.42408427385059361</c:v>
                </c:pt>
                <c:pt idx="135">
                  <c:v>0.42513659646229229</c:v>
                </c:pt>
                <c:pt idx="136">
                  <c:v>0.42618373516621594</c:v>
                </c:pt>
                <c:pt idx="137">
                  <c:v>0.42722575333633672</c:v>
                </c:pt>
                <c:pt idx="138">
                  <c:v>0.42826271311603736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2-6769-4002-A87C-A133E35D88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3825152"/>
        <c:axId val="213825728"/>
      </c:scatterChart>
      <c:scatterChart>
        <c:scatterStyle val="lineMarker"/>
        <c:varyColors val="0"/>
        <c:ser>
          <c:idx val="3"/>
          <c:order val="3"/>
          <c:tx>
            <c:v>Steady state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8"/>
            <c:spPr>
              <a:solidFill>
                <a:srgbClr val="92D050"/>
              </a:solidFill>
              <a:ln w="9525">
                <a:solidFill>
                  <a:schemeClr val="accent6">
                    <a:lumMod val="50000"/>
                  </a:schemeClr>
                </a:solidFill>
              </a:ln>
              <a:effectLst/>
            </c:spPr>
          </c:marker>
          <c:xVal>
            <c:numRef>
              <c:f>Simplest!$B$7</c:f>
              <c:numCache>
                <c:formatCode>General</c:formatCode>
                <c:ptCount val="1"/>
                <c:pt idx="0">
                  <c:v>0.18101933598375616</c:v>
                </c:pt>
              </c:numCache>
            </c:numRef>
          </c:xVal>
          <c:yVal>
            <c:numRef>
              <c:f>Simplest!$C$7</c:f>
              <c:numCache>
                <c:formatCode>General</c:formatCode>
                <c:ptCount val="1"/>
                <c:pt idx="0">
                  <c:v>0.38466608896548182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6769-4002-A87C-A133E35D88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3825152"/>
        <c:axId val="213825728"/>
      </c:scatterChart>
      <c:valAx>
        <c:axId val="2138251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l-PL"/>
                  <a:t>Capital per worker</a:t>
                </a:r>
                <a:r>
                  <a:rPr lang="pl-PL" baseline="0"/>
                  <a:t> k</a:t>
                </a:r>
                <a:endParaRPr lang="pl-PL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213825728"/>
        <c:crosses val="autoZero"/>
        <c:crossBetween val="midCat"/>
      </c:valAx>
      <c:valAx>
        <c:axId val="213825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l-PL"/>
                  <a:t>Consumption per worker c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21382515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1798534558180227"/>
          <c:y val="0.47098279381743946"/>
          <c:w val="0.23757020997375328"/>
          <c:h val="0.31250218722659673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 sz="1400" b="0" i="0" u="none" strike="noStrike" baseline="0">
                <a:effectLst/>
              </a:rPr>
              <a:t>Transition to steady state</a:t>
            </a:r>
            <a:r>
              <a:rPr lang="pl-PL" sz="1400" b="0" i="0" u="none" strike="noStrike" baseline="0"/>
              <a:t> </a:t>
            </a:r>
            <a:endParaRPr lang="pl-PL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General!$F$10</c:f>
              <c:strCache>
                <c:ptCount val="1"/>
                <c:pt idx="0">
                  <c:v>k (left)</c:v>
                </c:pt>
              </c:strCache>
            </c:strRef>
          </c:tx>
          <c:spPr>
            <a:ln w="3810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General!$E$11:$E$111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cat>
          <c:val>
            <c:numRef>
              <c:f>General!$F$11:$F$111</c:f>
              <c:numCache>
                <c:formatCode>General</c:formatCode>
                <c:ptCount val="101"/>
                <c:pt idx="0">
                  <c:v>0.39999999999999991</c:v>
                </c:pt>
                <c:pt idx="1">
                  <c:v>0.62196925715651219</c:v>
                </c:pt>
                <c:pt idx="2">
                  <c:v>0.86782590562123685</c:v>
                </c:pt>
                <c:pt idx="3">
                  <c:v>1.1282681883800214</c:v>
                </c:pt>
                <c:pt idx="4">
                  <c:v>1.3966262286162665</c:v>
                </c:pt>
                <c:pt idx="5">
                  <c:v>1.6680802037802289</c:v>
                </c:pt>
                <c:pt idx="6">
                  <c:v>1.9391179456310519</c:v>
                </c:pt>
                <c:pt idx="7">
                  <c:v>2.2071679477320312</c:v>
                </c:pt>
                <c:pt idx="8">
                  <c:v>2.4703480793824388</c:v>
                </c:pt>
                <c:pt idx="9">
                  <c:v>2.7272898528858778</c:v>
                </c:pt>
                <c:pt idx="10">
                  <c:v>2.9770127771487433</c:v>
                </c:pt>
                <c:pt idx="11">
                  <c:v>3.2188326582601503</c:v>
                </c:pt>
                <c:pt idx="12">
                  <c:v>3.4522934462918937</c:v>
                </c:pt>
                <c:pt idx="13">
                  <c:v>3.6771157763424918</c:v>
                </c:pt>
                <c:pt idx="14">
                  <c:v>3.8931575852931362</c:v>
                </c:pt>
                <c:pt idx="15">
                  <c:v>4.1003836219432053</c:v>
                </c:pt>
                <c:pt idx="16">
                  <c:v>4.2988416124419482</c:v>
                </c:pt>
                <c:pt idx="17">
                  <c:v>4.4886434772137935</c:v>
                </c:pt>
                <c:pt idx="18">
                  <c:v>4.6699504303366419</c:v>
                </c:pt>
                <c:pt idx="19">
                  <c:v>4.8429610959780796</c:v>
                </c:pt>
                <c:pt idx="20">
                  <c:v>5.0079019922650758</c:v>
                </c:pt>
                <c:pt idx="21">
                  <c:v>5.1650198887448129</c:v>
                </c:pt>
                <c:pt idx="22">
                  <c:v>5.314575657717425</c:v>
                </c:pt>
                <c:pt idx="23">
                  <c:v>5.4568393244512503</c:v>
                </c:pt>
                <c:pt idx="24">
                  <c:v>5.5920860849744516</c:v>
                </c:pt>
                <c:pt idx="25">
                  <c:v>5.7205931085433059</c:v>
                </c:pt>
                <c:pt idx="26">
                  <c:v>5.842636979064026</c:v>
                </c:pt>
                <c:pt idx="27">
                  <c:v>5.9584916585694518</c:v>
                </c:pt>
                <c:pt idx="28">
                  <c:v>6.0684268783966901</c:v>
                </c:pt>
                <c:pt idx="29">
                  <c:v>6.1727068814869934</c:v>
                </c:pt>
                <c:pt idx="30">
                  <c:v>6.2715894533479073</c:v>
                </c:pt>
                <c:pt idx="31">
                  <c:v>6.3653251905084645</c:v>
                </c:pt>
                <c:pt idx="32">
                  <c:v>6.4541569643841115</c:v>
                </c:pt>
                <c:pt idx="33">
                  <c:v>6.5383195458216941</c:v>
                </c:pt>
                <c:pt idx="34">
                  <c:v>6.6180393615780648</c:v>
                </c:pt>
                <c:pt idx="35">
                  <c:v>6.6935343588775318</c:v>
                </c:pt>
                <c:pt idx="36">
                  <c:v>6.7650139582105862</c:v>
                </c:pt>
                <c:pt idx="37">
                  <c:v>6.8326790778485709</c:v>
                </c:pt>
                <c:pt idx="38">
                  <c:v>6.8967222162902493</c:v>
                </c:pt>
                <c:pt idx="39">
                  <c:v>6.9573275811324731</c:v>
                </c:pt>
                <c:pt idx="40">
                  <c:v>7.0146712547530123</c:v>
                </c:pt>
                <c:pt idx="41">
                  <c:v>7.0689213887770332</c:v>
                </c:pt>
                <c:pt idx="42">
                  <c:v>7.1202384206242826</c:v>
                </c:pt>
                <c:pt idx="43">
                  <c:v>7.1687753065462907</c:v>
                </c:pt>
                <c:pt idx="44">
                  <c:v>7.2146777664977595</c:v>
                </c:pt>
                <c:pt idx="45">
                  <c:v>7.2580845369734686</c:v>
                </c:pt>
                <c:pt idx="46">
                  <c:v>7.2991276286056399</c:v>
                </c:pt>
                <c:pt idx="47">
                  <c:v>7.3379325858767954</c:v>
                </c:pt>
                <c:pt idx="48">
                  <c:v>7.3746187467762443</c:v>
                </c:pt>
                <c:pt idx="49">
                  <c:v>7.4092995006282241</c:v>
                </c:pt>
                <c:pt idx="50">
                  <c:v>7.4420825426577757</c:v>
                </c:pt>
                <c:pt idx="51">
                  <c:v>7.4730701241462949</c:v>
                </c:pt>
                <c:pt idx="52">
                  <c:v>7.5023592972703153</c:v>
                </c:pt>
                <c:pt idx="53">
                  <c:v>7.5300421539212055</c:v>
                </c:pt>
                <c:pt idx="54">
                  <c:v>7.556206057975845</c:v>
                </c:pt>
                <c:pt idx="55">
                  <c:v>7.5809338706336407</c:v>
                </c:pt>
                <c:pt idx="56">
                  <c:v>7.6043041685576345</c:v>
                </c:pt>
                <c:pt idx="57">
                  <c:v>7.626391454660352</c:v>
                </c:pt>
                <c:pt idx="58">
                  <c:v>7.647266361461309</c:v>
                </c:pt>
                <c:pt idx="59">
                  <c:v>7.666995847015345</c:v>
                </c:pt>
                <c:pt idx="60">
                  <c:v>7.6856433834711915</c:v>
                </c:pt>
                <c:pt idx="61">
                  <c:v>7.7032691383698468</c:v>
                </c:pt>
                <c:pt idx="62">
                  <c:v>7.719930148833873</c:v>
                </c:pt>
                <c:pt idx="63">
                  <c:v>7.7356804888330766</c:v>
                </c:pt>
                <c:pt idx="64">
                  <c:v>7.750571429740325</c:v>
                </c:pt>
                <c:pt idx="65">
                  <c:v>7.7646515944143566</c:v>
                </c:pt>
                <c:pt idx="66">
                  <c:v>7.7779671050654793</c:v>
                </c:pt>
                <c:pt idx="67">
                  <c:v>7.7905617251754444</c:v>
                </c:pt>
                <c:pt idx="68">
                  <c:v>7.8024769957554909</c:v>
                </c:pt>
                <c:pt idx="69">
                  <c:v>7.8137523662368187</c:v>
                </c:pt>
                <c:pt idx="70">
                  <c:v>7.8244253202964238</c:v>
                </c:pt>
                <c:pt idx="71">
                  <c:v>7.8345314969283724</c:v>
                </c:pt>
                <c:pt idx="72">
                  <c:v>7.8441048070768726</c:v>
                </c:pt>
                <c:pt idx="73">
                  <c:v>7.8531775461531135</c:v>
                </c:pt>
                <c:pt idx="74">
                  <c:v>7.8617805027631356</c:v>
                </c:pt>
                <c:pt idx="75">
                  <c:v>7.8699430639791945</c:v>
                </c:pt>
                <c:pt idx="76">
                  <c:v>7.877693317492529</c:v>
                </c:pt>
                <c:pt idx="77">
                  <c:v>7.8850581509912336</c:v>
                </c:pt>
                <c:pt idx="78">
                  <c:v>7.8920633491134033</c:v>
                </c:pt>
                <c:pt idx="79">
                  <c:v>7.8987336883329782</c:v>
                </c:pt>
                <c:pt idx="80">
                  <c:v>7.9050930301439868</c:v>
                </c:pt>
                <c:pt idx="81">
                  <c:v>7.9111644129183372</c:v>
                </c:pt>
                <c:pt idx="82">
                  <c:v>7.9169701428231134</c:v>
                </c:pt>
                <c:pt idx="83">
                  <c:v>7.9225318841956671</c:v>
                </c:pt>
                <c:pt idx="84">
                  <c:v>7.9278707497887719</c:v>
                </c:pt>
                <c:pt idx="85">
                  <c:v>7.933007391314062</c:v>
                </c:pt>
                <c:pt idx="86">
                  <c:v>7.9379620907297275</c:v>
                </c:pt>
                <c:pt idx="87">
                  <c:v>7.9427548527386129</c:v>
                </c:pt>
                <c:pt idx="88">
                  <c:v>7.9474054989852014</c:v>
                </c:pt>
                <c:pt idx="89">
                  <c:v>7.9519337644648536</c:v>
                </c:pt>
                <c:pt idx="90">
                  <c:v>7.9563593966862927</c:v>
                </c:pt>
                <c:pt idx="91">
                  <c:v>7.9607022581586326</c:v>
                </c:pt>
                <c:pt idx="92">
                  <c:v>7.964982432807683</c:v>
                </c:pt>
                <c:pt idx="93">
                  <c:v>7.9692203369626986</c:v>
                </c:pt>
                <c:pt idx="94">
                  <c:v>7.9734368355945282</c:v>
                </c:pt>
                <c:pt idx="95">
                  <c:v>7.9776533645291927</c:v>
                </c:pt>
                <c:pt idx="96">
                  <c:v>7.9818920594076141</c:v>
                </c:pt>
                <c:pt idx="97">
                  <c:v>7.986175892212291</c:v>
                </c:pt>
                <c:pt idx="98">
                  <c:v>7.9905288162355292</c:v>
                </c:pt>
                <c:pt idx="99">
                  <c:v>7.994975920421119</c:v>
                </c:pt>
                <c:pt idx="100">
                  <c:v>7.9995435940721595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DDB-4F12-8322-C0F0A8CEA8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3488000"/>
        <c:axId val="342499904"/>
      </c:lineChart>
      <c:lineChart>
        <c:grouping val="standard"/>
        <c:varyColors val="0"/>
        <c:ser>
          <c:idx val="1"/>
          <c:order val="1"/>
          <c:tx>
            <c:strRef>
              <c:f>General!$G$10</c:f>
              <c:strCache>
                <c:ptCount val="1"/>
                <c:pt idx="0">
                  <c:v>c (right)</c:v>
                </c:pt>
              </c:strCache>
            </c:strRef>
          </c:tx>
          <c:spPr>
            <a:ln w="3810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General!$E$11:$E$111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cat>
          <c:val>
            <c:numRef>
              <c:f>General!$G$11:$G$111</c:f>
              <c:numCache>
                <c:formatCode>General</c:formatCode>
                <c:ptCount val="101"/>
                <c:pt idx="0">
                  <c:v>0.49261735000000001</c:v>
                </c:pt>
                <c:pt idx="1">
                  <c:v>0.57419005633845721</c:v>
                </c:pt>
                <c:pt idx="2">
                  <c:v>0.64740640443797604</c:v>
                </c:pt>
                <c:pt idx="3">
                  <c:v>0.71359303456815315</c:v>
                </c:pt>
                <c:pt idx="4">
                  <c:v>0.77378977370133151</c:v>
                </c:pt>
                <c:pt idx="5">
                  <c:v>0.82881406403618862</c:v>
                </c:pt>
                <c:pt idx="6">
                  <c:v>0.87931825706467093</c:v>
                </c:pt>
                <c:pt idx="7">
                  <c:v>0.92583209604256933</c:v>
                </c:pt>
                <c:pt idx="8">
                  <c:v>0.9687930114539558</c:v>
                </c:pt>
                <c:pt idx="9">
                  <c:v>1.0085677038013043</c:v>
                </c:pt>
                <c:pt idx="10">
                  <c:v>1.0454677012317608</c:v>
                </c:pt>
                <c:pt idx="11">
                  <c:v>1.0797607558019446</c:v>
                </c:pt>
                <c:pt idx="12">
                  <c:v>1.1116793356497536</c:v>
                </c:pt>
                <c:pt idx="13">
                  <c:v>1.1414270604088455</c:v>
                </c:pt>
                <c:pt idx="14">
                  <c:v>1.1691836563789912</c:v>
                </c:pt>
                <c:pt idx="15">
                  <c:v>1.1951088291057179</c:v>
                </c:pt>
                <c:pt idx="16">
                  <c:v>1.2193453318394192</c:v>
                </c:pt>
                <c:pt idx="17">
                  <c:v>1.2420214278991177</c:v>
                </c:pt>
                <c:pt idx="18">
                  <c:v>1.2632528898826416</c:v>
                </c:pt>
                <c:pt idx="19">
                  <c:v>1.2831446403888849</c:v>
                </c:pt>
                <c:pt idx="20">
                  <c:v>1.3017921119334779</c:v>
                </c:pt>
                <c:pt idx="21">
                  <c:v>1.3192823844487416</c:v>
                </c:pt>
                <c:pt idx="22">
                  <c:v>1.335695144784542</c:v>
                </c:pt>
                <c:pt idx="23">
                  <c:v>1.3511035023757769</c:v>
                </c:pt>
                <c:pt idx="24">
                  <c:v>1.3655746876331798</c:v>
                </c:pt>
                <c:pt idx="25">
                  <c:v>1.3791706539028543</c:v>
                </c:pt>
                <c:pt idx="26">
                  <c:v>1.391948599508009</c:v>
                </c:pt>
                <c:pt idx="27">
                  <c:v>1.4039614230680537</c:v>
                </c:pt>
                <c:pt idx="28">
                  <c:v>1.4152581227247061</c:v>
                </c:pt>
                <c:pt idx="29">
                  <c:v>1.4258841479037982</c:v>
                </c:pt>
                <c:pt idx="30">
                  <c:v>1.4358817106679329</c:v>
                </c:pt>
                <c:pt idx="31">
                  <c:v>1.4452900624680158</c:v>
                </c:pt>
                <c:pt idx="32">
                  <c:v>1.4541457411059708</c:v>
                </c:pt>
                <c:pt idx="33">
                  <c:v>1.4624827919203658</c:v>
                </c:pt>
                <c:pt idx="34">
                  <c:v>1.4703329665587228</c:v>
                </c:pt>
                <c:pt idx="35">
                  <c:v>1.4777259021725597</c:v>
                </c:pt>
                <c:pt idx="36">
                  <c:v>1.4846892834387984</c:v>
                </c:pt>
                <c:pt idx="37">
                  <c:v>1.4912489894548793</c:v>
                </c:pt>
                <c:pt idx="38">
                  <c:v>1.4974292272596965</c:v>
                </c:pt>
                <c:pt idx="39">
                  <c:v>1.5032526534866244</c:v>
                </c:pt>
                <c:pt idx="40">
                  <c:v>1.5087404854491198</c:v>
                </c:pt>
                <c:pt idx="41">
                  <c:v>1.5139126027863503</c:v>
                </c:pt>
                <c:pt idx="42">
                  <c:v>1.5187876406501193</c:v>
                </c:pt>
                <c:pt idx="43">
                  <c:v>1.5233830752903221</c:v>
                </c:pt>
                <c:pt idx="44">
                  <c:v>1.5277153027905053</c:v>
                </c:pt>
                <c:pt idx="45">
                  <c:v>1.5317997116146993</c:v>
                </c:pt>
                <c:pt idx="46">
                  <c:v>1.5356507495490668</c:v>
                </c:pt>
                <c:pt idx="47">
                  <c:v>1.5392819855549984</c:v>
                </c:pt>
                <c:pt idx="48">
                  <c:v>1.5427061669924016</c:v>
                </c:pt>
                <c:pt idx="49">
                  <c:v>1.5459352726216808</c:v>
                </c:pt>
                <c:pt idx="50">
                  <c:v>1.5489805617491423</c:v>
                </c:pt>
                <c:pt idx="51">
                  <c:v>1.5518526198423128</c:v>
                </c:pt>
                <c:pt idx="52">
                  <c:v>1.5545614009081401</c:v>
                </c:pt>
                <c:pt idx="53">
                  <c:v>1.5571162668975622</c:v>
                </c:pt>
                <c:pt idx="54">
                  <c:v>1.5595260243739408</c:v>
                </c:pt>
                <c:pt idx="55">
                  <c:v>1.5617989586598586</c:v>
                </c:pt>
                <c:pt idx="56">
                  <c:v>1.5639428656563912</c:v>
                </c:pt>
                <c:pt idx="57">
                  <c:v>1.5659650815108175</c:v>
                </c:pt>
                <c:pt idx="58">
                  <c:v>1.5678725102925619</c:v>
                </c:pt>
                <c:pt idx="59">
                  <c:v>1.569671649822683</c:v>
                </c:pt>
                <c:pt idx="60">
                  <c:v>1.5713686157892561</c:v>
                </c:pt>
                <c:pt idx="61">
                  <c:v>1.5729691642693262</c:v>
                </c:pt>
                <c:pt idx="62">
                  <c:v>1.5744787127675877</c:v>
                </c:pt>
                <c:pt idx="63">
                  <c:v>1.575902359872442</c:v>
                </c:pt>
                <c:pt idx="64">
                  <c:v>1.5772449036214642</c:v>
                </c:pt>
                <c:pt idx="65">
                  <c:v>1.5785108586604697</c:v>
                </c:pt>
                <c:pt idx="66">
                  <c:v>1.5797044722732358</c:v>
                </c:pt>
                <c:pt idx="67">
                  <c:v>1.5808297393523922</c:v>
                </c:pt>
                <c:pt idx="68">
                  <c:v>1.5818904163760135</c:v>
                </c:pt>
                <c:pt idx="69">
                  <c:v>1.5828900344489241</c:v>
                </c:pt>
                <c:pt idx="70">
                  <c:v>1.5838319114626465</c:v>
                </c:pt>
                <c:pt idx="71">
                  <c:v>1.5847191634231932</c:v>
                </c:pt>
                <c:pt idx="72">
                  <c:v>1.5855547149915337</c:v>
                </c:pt>
                <c:pt idx="73">
                  <c:v>1.5863413092774539</c:v>
                </c:pt>
                <c:pt idx="74">
                  <c:v>1.5870815169236885</c:v>
                </c:pt>
                <c:pt idx="75">
                  <c:v>1.587777744513591</c:v>
                </c:pt>
                <c:pt idx="76">
                  <c:v>1.5884322423321673</c:v>
                </c:pt>
                <c:pt idx="77">
                  <c:v>1.589047111507045</c:v>
                </c:pt>
                <c:pt idx="78">
                  <c:v>1.5896243105528249</c:v>
                </c:pt>
                <c:pt idx="79">
                  <c:v>1.5901656613392585</c:v>
                </c:pt>
                <c:pt idx="80">
                  <c:v>1.5906728545007969</c:v>
                </c:pt>
                <c:pt idx="81">
                  <c:v>1.5911474543022213</c:v>
                </c:pt>
                <c:pt idx="82">
                  <c:v>1.5915909029723088</c:v>
                </c:pt>
                <c:pt idx="83">
                  <c:v>1.5920045245147576</c:v>
                </c:pt>
                <c:pt idx="84">
                  <c:v>1.5923895280029023</c:v>
                </c:pt>
                <c:pt idx="85">
                  <c:v>1.5927470103620682</c:v>
                </c:pt>
                <c:pt idx="86">
                  <c:v>1.5930779586407287</c:v>
                </c:pt>
                <c:pt idx="87">
                  <c:v>1.5933832517689264</c:v>
                </c:pt>
                <c:pt idx="88">
                  <c:v>1.5936636617996998</c:v>
                </c:pt>
                <c:pt idx="89">
                  <c:v>1.5939198546264859</c:v>
                </c:pt>
                <c:pt idx="90">
                  <c:v>1.5941523901666739</c:v>
                </c:pt>
                <c:pt idx="91">
                  <c:v>1.5943617219986037</c:v>
                </c:pt>
                <c:pt idx="92">
                  <c:v>1.5945481964364048</c:v>
                </c:pt>
                <c:pt idx="93">
                  <c:v>1.5947120510240662</c:v>
                </c:pt>
                <c:pt idx="94">
                  <c:v>1.5948534124270926</c:v>
                </c:pt>
                <c:pt idx="95">
                  <c:v>1.5949722936969859</c:v>
                </c:pt>
                <c:pt idx="96">
                  <c:v>1.595068590880637</c:v>
                </c:pt>
                <c:pt idx="97">
                  <c:v>1.5951420789434987</c:v>
                </c:pt>
                <c:pt idx="98">
                  <c:v>1.5951924069721819</c:v>
                </c:pt>
                <c:pt idx="99">
                  <c:v>1.5952190926188949</c:v>
                </c:pt>
                <c:pt idx="100">
                  <c:v>1.5952215157469329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DDB-4F12-8322-C0F0A8CEA8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3490048"/>
        <c:axId val="342500480"/>
      </c:lineChart>
      <c:catAx>
        <c:axId val="3434880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l-PL"/>
                  <a:t>Periods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342499904"/>
        <c:crosses val="autoZero"/>
        <c:auto val="1"/>
        <c:lblAlgn val="ctr"/>
        <c:lblOffset val="100"/>
        <c:tickLblSkip val="10"/>
        <c:noMultiLvlLbl val="0"/>
      </c:catAx>
      <c:valAx>
        <c:axId val="3424999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343488000"/>
        <c:crosses val="autoZero"/>
        <c:crossBetween val="between"/>
      </c:valAx>
      <c:valAx>
        <c:axId val="342500480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343490048"/>
        <c:crosses val="max"/>
        <c:crossBetween val="between"/>
      </c:valAx>
      <c:catAx>
        <c:axId val="3434900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4250048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l"/>
      <c:layout>
        <c:manualLayout>
          <c:xMode val="edge"/>
          <c:yMode val="edge"/>
          <c:x val="6.6666666666666666E-2"/>
          <c:y val="0.16745297462817144"/>
          <c:w val="0.18913888888888888"/>
          <c:h val="0.15625109361329836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/>
              <a:t>Phase diagram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General!$W$2</c:f>
              <c:strCache>
                <c:ptCount val="1"/>
                <c:pt idx="0">
                  <c:v>k_{t+1} = k_{t}</c:v>
                </c:pt>
              </c:strCache>
            </c:strRef>
          </c:tx>
          <c:spPr>
            <a:ln w="3810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xVal>
            <c:numRef>
              <c:f>General!$V$3:$V$202</c:f>
              <c:numCache>
                <c:formatCode>General</c:formatCode>
                <c:ptCount val="200"/>
                <c:pt idx="0">
                  <c:v>0</c:v>
                </c:pt>
                <c:pt idx="1">
                  <c:v>7.9999999999999988E-2</c:v>
                </c:pt>
                <c:pt idx="2">
                  <c:v>0.15999999999999998</c:v>
                </c:pt>
                <c:pt idx="3">
                  <c:v>0.23999999999999996</c:v>
                </c:pt>
                <c:pt idx="4">
                  <c:v>0.31999999999999995</c:v>
                </c:pt>
                <c:pt idx="5">
                  <c:v>0.39999999999999991</c:v>
                </c:pt>
                <c:pt idx="6">
                  <c:v>0.47999999999999987</c:v>
                </c:pt>
                <c:pt idx="7">
                  <c:v>0.55999999999999983</c:v>
                </c:pt>
                <c:pt idx="8">
                  <c:v>0.63999999999999979</c:v>
                </c:pt>
                <c:pt idx="9">
                  <c:v>0.71999999999999975</c:v>
                </c:pt>
                <c:pt idx="10">
                  <c:v>0.79999999999999971</c:v>
                </c:pt>
                <c:pt idx="11">
                  <c:v>0.87999999999999967</c:v>
                </c:pt>
                <c:pt idx="12">
                  <c:v>0.95999999999999963</c:v>
                </c:pt>
                <c:pt idx="13">
                  <c:v>1.0399999999999996</c:v>
                </c:pt>
                <c:pt idx="14">
                  <c:v>1.1199999999999997</c:v>
                </c:pt>
                <c:pt idx="15">
                  <c:v>1.1999999999999997</c:v>
                </c:pt>
                <c:pt idx="16">
                  <c:v>1.2799999999999998</c:v>
                </c:pt>
                <c:pt idx="17">
                  <c:v>1.3599999999999999</c:v>
                </c:pt>
                <c:pt idx="18">
                  <c:v>1.44</c:v>
                </c:pt>
                <c:pt idx="19">
                  <c:v>1.52</c:v>
                </c:pt>
                <c:pt idx="20">
                  <c:v>1.6</c:v>
                </c:pt>
                <c:pt idx="21">
                  <c:v>1.6800000000000002</c:v>
                </c:pt>
                <c:pt idx="22">
                  <c:v>1.7600000000000002</c:v>
                </c:pt>
                <c:pt idx="23">
                  <c:v>1.8400000000000003</c:v>
                </c:pt>
                <c:pt idx="24">
                  <c:v>1.9200000000000004</c:v>
                </c:pt>
                <c:pt idx="25">
                  <c:v>2.0000000000000004</c:v>
                </c:pt>
                <c:pt idx="26">
                  <c:v>2.0800000000000005</c:v>
                </c:pt>
                <c:pt idx="27">
                  <c:v>2.1600000000000006</c:v>
                </c:pt>
                <c:pt idx="28">
                  <c:v>2.2400000000000007</c:v>
                </c:pt>
                <c:pt idx="29">
                  <c:v>2.3200000000000007</c:v>
                </c:pt>
                <c:pt idx="30">
                  <c:v>2.4000000000000008</c:v>
                </c:pt>
                <c:pt idx="31">
                  <c:v>2.4800000000000009</c:v>
                </c:pt>
                <c:pt idx="32">
                  <c:v>2.5600000000000009</c:v>
                </c:pt>
                <c:pt idx="33">
                  <c:v>2.640000000000001</c:v>
                </c:pt>
                <c:pt idx="34">
                  <c:v>2.7200000000000011</c:v>
                </c:pt>
                <c:pt idx="35">
                  <c:v>2.8000000000000012</c:v>
                </c:pt>
                <c:pt idx="36">
                  <c:v>2.8800000000000012</c:v>
                </c:pt>
                <c:pt idx="37">
                  <c:v>2.9600000000000013</c:v>
                </c:pt>
                <c:pt idx="38">
                  <c:v>3.0400000000000014</c:v>
                </c:pt>
                <c:pt idx="39">
                  <c:v>3.1200000000000014</c:v>
                </c:pt>
                <c:pt idx="40">
                  <c:v>3.2000000000000015</c:v>
                </c:pt>
                <c:pt idx="41">
                  <c:v>3.2800000000000016</c:v>
                </c:pt>
                <c:pt idx="42">
                  <c:v>3.3600000000000017</c:v>
                </c:pt>
                <c:pt idx="43">
                  <c:v>3.4400000000000017</c:v>
                </c:pt>
                <c:pt idx="44">
                  <c:v>3.5200000000000018</c:v>
                </c:pt>
                <c:pt idx="45">
                  <c:v>3.6000000000000019</c:v>
                </c:pt>
                <c:pt idx="46">
                  <c:v>3.6800000000000019</c:v>
                </c:pt>
                <c:pt idx="47">
                  <c:v>3.760000000000002</c:v>
                </c:pt>
                <c:pt idx="48">
                  <c:v>3.8400000000000021</c:v>
                </c:pt>
                <c:pt idx="49">
                  <c:v>3.9200000000000021</c:v>
                </c:pt>
                <c:pt idx="50">
                  <c:v>4.0000000000000018</c:v>
                </c:pt>
                <c:pt idx="51">
                  <c:v>4.0800000000000018</c:v>
                </c:pt>
                <c:pt idx="52">
                  <c:v>4.1600000000000019</c:v>
                </c:pt>
                <c:pt idx="53">
                  <c:v>4.240000000000002</c:v>
                </c:pt>
                <c:pt idx="54">
                  <c:v>4.3200000000000021</c:v>
                </c:pt>
                <c:pt idx="55">
                  <c:v>4.4000000000000021</c:v>
                </c:pt>
                <c:pt idx="56">
                  <c:v>4.4800000000000022</c:v>
                </c:pt>
                <c:pt idx="57">
                  <c:v>4.5600000000000023</c:v>
                </c:pt>
                <c:pt idx="58">
                  <c:v>4.6400000000000023</c:v>
                </c:pt>
                <c:pt idx="59">
                  <c:v>4.7200000000000024</c:v>
                </c:pt>
                <c:pt idx="60">
                  <c:v>4.8000000000000025</c:v>
                </c:pt>
                <c:pt idx="61">
                  <c:v>4.8800000000000026</c:v>
                </c:pt>
                <c:pt idx="62">
                  <c:v>4.9600000000000026</c:v>
                </c:pt>
                <c:pt idx="63">
                  <c:v>5.0400000000000027</c:v>
                </c:pt>
                <c:pt idx="64">
                  <c:v>5.1200000000000028</c:v>
                </c:pt>
                <c:pt idx="65">
                  <c:v>5.2000000000000028</c:v>
                </c:pt>
                <c:pt idx="66">
                  <c:v>5.2800000000000029</c:v>
                </c:pt>
                <c:pt idx="67">
                  <c:v>5.360000000000003</c:v>
                </c:pt>
                <c:pt idx="68">
                  <c:v>5.4400000000000031</c:v>
                </c:pt>
                <c:pt idx="69">
                  <c:v>5.5200000000000031</c:v>
                </c:pt>
                <c:pt idx="70">
                  <c:v>5.6000000000000032</c:v>
                </c:pt>
                <c:pt idx="71">
                  <c:v>5.6800000000000033</c:v>
                </c:pt>
                <c:pt idx="72">
                  <c:v>5.7600000000000033</c:v>
                </c:pt>
                <c:pt idx="73">
                  <c:v>5.8400000000000034</c:v>
                </c:pt>
                <c:pt idx="74">
                  <c:v>5.9200000000000035</c:v>
                </c:pt>
                <c:pt idx="75">
                  <c:v>6.0000000000000036</c:v>
                </c:pt>
                <c:pt idx="76">
                  <c:v>6.0800000000000036</c:v>
                </c:pt>
                <c:pt idx="77">
                  <c:v>6.1600000000000037</c:v>
                </c:pt>
                <c:pt idx="78">
                  <c:v>6.2400000000000038</c:v>
                </c:pt>
                <c:pt idx="79">
                  <c:v>6.3200000000000038</c:v>
                </c:pt>
                <c:pt idx="80">
                  <c:v>6.4000000000000039</c:v>
                </c:pt>
                <c:pt idx="81">
                  <c:v>6.480000000000004</c:v>
                </c:pt>
                <c:pt idx="82">
                  <c:v>6.5600000000000041</c:v>
                </c:pt>
                <c:pt idx="83">
                  <c:v>6.6400000000000041</c:v>
                </c:pt>
                <c:pt idx="84">
                  <c:v>6.7200000000000042</c:v>
                </c:pt>
                <c:pt idx="85">
                  <c:v>6.8000000000000043</c:v>
                </c:pt>
                <c:pt idx="86">
                  <c:v>6.8800000000000043</c:v>
                </c:pt>
                <c:pt idx="87">
                  <c:v>6.9600000000000044</c:v>
                </c:pt>
                <c:pt idx="88">
                  <c:v>7.0400000000000045</c:v>
                </c:pt>
                <c:pt idx="89">
                  <c:v>7.1200000000000045</c:v>
                </c:pt>
                <c:pt idx="90">
                  <c:v>7.2000000000000046</c:v>
                </c:pt>
                <c:pt idx="91">
                  <c:v>7.2800000000000047</c:v>
                </c:pt>
                <c:pt idx="92">
                  <c:v>7.3600000000000048</c:v>
                </c:pt>
                <c:pt idx="93">
                  <c:v>7.4400000000000048</c:v>
                </c:pt>
                <c:pt idx="94">
                  <c:v>7.5200000000000049</c:v>
                </c:pt>
                <c:pt idx="95">
                  <c:v>7.600000000000005</c:v>
                </c:pt>
                <c:pt idx="96">
                  <c:v>7.680000000000005</c:v>
                </c:pt>
                <c:pt idx="97">
                  <c:v>7.7600000000000051</c:v>
                </c:pt>
                <c:pt idx="98">
                  <c:v>7.8400000000000052</c:v>
                </c:pt>
                <c:pt idx="99">
                  <c:v>7.9200000000000053</c:v>
                </c:pt>
                <c:pt idx="100">
                  <c:v>8.0000000000000053</c:v>
                </c:pt>
                <c:pt idx="101">
                  <c:v>8.0800000000000054</c:v>
                </c:pt>
                <c:pt idx="102">
                  <c:v>8.1600000000000055</c:v>
                </c:pt>
                <c:pt idx="103">
                  <c:v>8.2400000000000055</c:v>
                </c:pt>
                <c:pt idx="104">
                  <c:v>8.3200000000000056</c:v>
                </c:pt>
                <c:pt idx="105">
                  <c:v>8.4000000000000057</c:v>
                </c:pt>
                <c:pt idx="106">
                  <c:v>8.4800000000000058</c:v>
                </c:pt>
                <c:pt idx="107">
                  <c:v>8.5600000000000058</c:v>
                </c:pt>
                <c:pt idx="108">
                  <c:v>8.6400000000000059</c:v>
                </c:pt>
                <c:pt idx="109">
                  <c:v>8.720000000000006</c:v>
                </c:pt>
                <c:pt idx="110">
                  <c:v>8.800000000000006</c:v>
                </c:pt>
                <c:pt idx="111">
                  <c:v>8.8800000000000061</c:v>
                </c:pt>
                <c:pt idx="112">
                  <c:v>8.9600000000000062</c:v>
                </c:pt>
                <c:pt idx="113">
                  <c:v>9.0400000000000063</c:v>
                </c:pt>
                <c:pt idx="114">
                  <c:v>9.1200000000000063</c:v>
                </c:pt>
                <c:pt idx="115">
                  <c:v>9.2000000000000064</c:v>
                </c:pt>
                <c:pt idx="116">
                  <c:v>9.2800000000000065</c:v>
                </c:pt>
                <c:pt idx="117">
                  <c:v>9.3600000000000065</c:v>
                </c:pt>
                <c:pt idx="118">
                  <c:v>9.4400000000000066</c:v>
                </c:pt>
                <c:pt idx="119">
                  <c:v>9.5200000000000067</c:v>
                </c:pt>
                <c:pt idx="120">
                  <c:v>9.6000000000000068</c:v>
                </c:pt>
                <c:pt idx="121">
                  <c:v>9.6800000000000068</c:v>
                </c:pt>
                <c:pt idx="122">
                  <c:v>9.7600000000000069</c:v>
                </c:pt>
                <c:pt idx="123">
                  <c:v>9.840000000000007</c:v>
                </c:pt>
                <c:pt idx="124">
                  <c:v>9.920000000000007</c:v>
                </c:pt>
                <c:pt idx="125">
                  <c:v>10.000000000000007</c:v>
                </c:pt>
                <c:pt idx="126">
                  <c:v>10.080000000000007</c:v>
                </c:pt>
                <c:pt idx="127">
                  <c:v>10.160000000000007</c:v>
                </c:pt>
                <c:pt idx="128">
                  <c:v>10.240000000000007</c:v>
                </c:pt>
                <c:pt idx="129">
                  <c:v>10.320000000000007</c:v>
                </c:pt>
                <c:pt idx="130">
                  <c:v>10.400000000000007</c:v>
                </c:pt>
                <c:pt idx="131">
                  <c:v>10.480000000000008</c:v>
                </c:pt>
                <c:pt idx="132">
                  <c:v>10.560000000000008</c:v>
                </c:pt>
                <c:pt idx="133">
                  <c:v>10.640000000000008</c:v>
                </c:pt>
                <c:pt idx="134">
                  <c:v>10.720000000000008</c:v>
                </c:pt>
                <c:pt idx="135">
                  <c:v>10.800000000000008</c:v>
                </c:pt>
                <c:pt idx="136">
                  <c:v>10.880000000000008</c:v>
                </c:pt>
                <c:pt idx="137">
                  <c:v>10.960000000000008</c:v>
                </c:pt>
                <c:pt idx="138">
                  <c:v>11.040000000000008</c:v>
                </c:pt>
                <c:pt idx="139">
                  <c:v>11.120000000000008</c:v>
                </c:pt>
              </c:numCache>
            </c:numRef>
          </c:xVal>
          <c:yVal>
            <c:numRef>
              <c:f>General!$W$3:$W$202</c:f>
              <c:numCache>
                <c:formatCode>General</c:formatCode>
                <c:ptCount val="200"/>
                <c:pt idx="0">
                  <c:v>0</c:v>
                </c:pt>
                <c:pt idx="1">
                  <c:v>0.42688693800637673</c:v>
                </c:pt>
                <c:pt idx="2">
                  <c:v>0.53488352331898126</c:v>
                </c:pt>
                <c:pt idx="3">
                  <c:v>0.60944650119077171</c:v>
                </c:pt>
                <c:pt idx="4">
                  <c:v>0.66799037867067879</c:v>
                </c:pt>
                <c:pt idx="5">
                  <c:v>0.7168062997280773</c:v>
                </c:pt>
                <c:pt idx="6">
                  <c:v>0.75897352823377262</c:v>
                </c:pt>
                <c:pt idx="7">
                  <c:v>0.79625705996171126</c:v>
                </c:pt>
                <c:pt idx="8">
                  <c:v>0.82977387601275332</c:v>
                </c:pt>
                <c:pt idx="9">
                  <c:v>0.86028094931143284</c:v>
                </c:pt>
                <c:pt idx="10">
                  <c:v>0.88831776672255558</c:v>
                </c:pt>
                <c:pt idx="11">
                  <c:v>0.9142839714125568</c:v>
                </c:pt>
                <c:pt idx="12">
                  <c:v>0.93848482973218794</c:v>
                </c:pt>
                <c:pt idx="13">
                  <c:v>0.96115940382017728</c:v>
                </c:pt>
                <c:pt idx="14">
                  <c:v>0.98249882037022085</c:v>
                </c:pt>
                <c:pt idx="15">
                  <c:v>1.0026585691826109</c:v>
                </c:pt>
                <c:pt idx="16">
                  <c:v>1.0217670466379625</c:v>
                </c:pt>
                <c:pt idx="17">
                  <c:v>1.0399316513508927</c:v>
                </c:pt>
                <c:pt idx="18">
                  <c:v>1.057243234657234</c:v>
                </c:pt>
                <c:pt idx="19">
                  <c:v>1.0737794157889662</c:v>
                </c:pt>
                <c:pt idx="20">
                  <c:v>1.0896070952851464</c:v>
                </c:pt>
                <c:pt idx="21">
                  <c:v>1.1047843905526258</c:v>
                </c:pt>
                <c:pt idx="22">
                  <c:v>1.1193621473595372</c:v>
                </c:pt>
                <c:pt idx="23">
                  <c:v>1.1333851350456834</c:v>
                </c:pt>
                <c:pt idx="24">
                  <c:v>1.1468930023815436</c:v>
                </c:pt>
                <c:pt idx="25">
                  <c:v>1.1599210498948731</c:v>
                </c:pt>
                <c:pt idx="26">
                  <c:v>1.1725008597719815</c:v>
                </c:pt>
                <c:pt idx="27">
                  <c:v>1.1846608140191301</c:v>
                </c:pt>
                <c:pt idx="28">
                  <c:v>1.1964265240754359</c:v>
                </c:pt>
                <c:pt idx="29">
                  <c:v>1.2078211896052458</c:v>
                </c:pt>
                <c:pt idx="30">
                  <c:v>1.2188659001643392</c:v>
                </c:pt>
                <c:pt idx="31">
                  <c:v>1.2295798904214015</c:v>
                </c:pt>
                <c:pt idx="32">
                  <c:v>1.2399807573413577</c:v>
                </c:pt>
                <c:pt idx="33">
                  <c:v>1.2500846460022368</c:v>
                </c:pt>
                <c:pt idx="34">
                  <c:v>1.2599064093817776</c:v>
                </c:pt>
                <c:pt idx="35">
                  <c:v>1.2694597464129784</c:v>
                </c:pt>
                <c:pt idx="36">
                  <c:v>1.2787573217960251</c:v>
                </c:pt>
                <c:pt idx="37">
                  <c:v>1.2878108704136637</c:v>
                </c:pt>
                <c:pt idx="38">
                  <c:v>1.2966312886883482</c:v>
                </c:pt>
                <c:pt idx="39">
                  <c:v>1.3052287148125608</c:v>
                </c:pt>
                <c:pt idx="40">
                  <c:v>1.3136125994561547</c:v>
                </c:pt>
                <c:pt idx="41">
                  <c:v>1.321791768289313</c:v>
                </c:pt>
                <c:pt idx="42">
                  <c:v>1.3297744774437015</c:v>
                </c:pt>
                <c:pt idx="43">
                  <c:v>1.3375684628575151</c:v>
                </c:pt>
                <c:pt idx="44">
                  <c:v>1.3451809843045568</c:v>
                </c:pt>
                <c:pt idx="45">
                  <c:v>1.3526188647871062</c:v>
                </c:pt>
                <c:pt idx="46">
                  <c:v>1.3598885258723283</c:v>
                </c:pt>
                <c:pt idx="47">
                  <c:v>1.3669960194685176</c:v>
                </c:pt>
                <c:pt idx="48">
                  <c:v>1.3739470564675456</c:v>
                </c:pt>
                <c:pt idx="49">
                  <c:v>1.3807470326210487</c:v>
                </c:pt>
                <c:pt idx="50">
                  <c:v>1.3874010519681994</c:v>
                </c:pt>
                <c:pt idx="51">
                  <c:v>1.3939139480908027</c:v>
                </c:pt>
                <c:pt idx="52">
                  <c:v>1.4002903034356231</c:v>
                </c:pt>
                <c:pt idx="53">
                  <c:v>1.4065344669132911</c:v>
                </c:pt>
                <c:pt idx="54">
                  <c:v>1.4126505699569438</c:v>
                </c:pt>
                <c:pt idx="55">
                  <c:v>1.4186425412012917</c:v>
                </c:pt>
                <c:pt idx="56">
                  <c:v>1.4245141199234228</c:v>
                </c:pt>
                <c:pt idx="57">
                  <c:v>1.4302688683699394</c:v>
                </c:pt>
                <c:pt idx="58">
                  <c:v>1.4359101830805214</c:v>
                </c:pt>
                <c:pt idx="59">
                  <c:v>1.4414413053054285</c:v>
                </c:pt>
                <c:pt idx="60">
                  <c:v>1.4468653306034984</c:v>
                </c:pt>
                <c:pt idx="61">
                  <c:v>1.4521852176976229</c:v>
                </c:pt>
                <c:pt idx="62">
                  <c:v>1.4574037966563196</c:v>
                </c:pt>
                <c:pt idx="63">
                  <c:v>1.4625237764626793</c:v>
                </c:pt>
                <c:pt idx="64">
                  <c:v>1.4675477520255069</c:v>
                </c:pt>
                <c:pt idx="65">
                  <c:v>1.4724782106818057</c:v>
                </c:pt>
                <c:pt idx="66">
                  <c:v>1.4773175382347223</c:v>
                </c:pt>
                <c:pt idx="67">
                  <c:v>1.4820680245666549</c:v>
                </c:pt>
                <c:pt idx="68">
                  <c:v>1.4867318688632718</c:v>
                </c:pt>
                <c:pt idx="69">
                  <c:v>1.4913111844807225</c:v>
                </c:pt>
                <c:pt idx="70">
                  <c:v>1.4958080034852015</c:v>
                </c:pt>
                <c:pt idx="71">
                  <c:v>1.5002242808912696</c:v>
                </c:pt>
                <c:pt idx="72">
                  <c:v>1.5045618986228659</c:v>
                </c:pt>
                <c:pt idx="73">
                  <c:v>1.5088226692187403</c:v>
                </c:pt>
                <c:pt idx="74">
                  <c:v>1.513008339302055</c:v>
                </c:pt>
                <c:pt idx="75">
                  <c:v>1.5171205928321396</c:v>
                </c:pt>
                <c:pt idx="76">
                  <c:v>1.5211610541547866</c:v>
                </c:pt>
                <c:pt idx="77">
                  <c:v>1.5251312908660446</c:v>
                </c:pt>
                <c:pt idx="78">
                  <c:v>1.5290328165031777</c:v>
                </c:pt>
                <c:pt idx="79">
                  <c:v>1.5328670930752963</c:v>
                </c:pt>
                <c:pt idx="80">
                  <c:v>1.5366355334451114</c:v>
                </c:pt>
                <c:pt idx="81">
                  <c:v>1.5403395035723153</c:v>
                </c:pt>
                <c:pt idx="82">
                  <c:v>1.5439803246282313</c:v>
                </c:pt>
                <c:pt idx="83">
                  <c:v>1.5475592749905949</c:v>
                </c:pt>
                <c:pt idx="84">
                  <c:v>1.5510775921266133</c:v>
                </c:pt>
                <c:pt idx="85">
                  <c:v>1.5545364743718191</c:v>
                </c:pt>
                <c:pt idx="86">
                  <c:v>1.5579370826116301</c:v>
                </c:pt>
                <c:pt idx="87">
                  <c:v>1.5612805418720082</c:v>
                </c:pt>
                <c:pt idx="88">
                  <c:v>1.5645679428251136</c:v>
                </c:pt>
                <c:pt idx="89">
                  <c:v>1.5678003432154093</c:v>
                </c:pt>
                <c:pt idx="90">
                  <c:v>1.5709787692112596</c:v>
                </c:pt>
                <c:pt idx="91">
                  <c:v>1.5741042166867003</c:v>
                </c:pt>
                <c:pt idx="92">
                  <c:v>1.5771776524377121</c:v>
                </c:pt>
                <c:pt idx="93">
                  <c:v>1.580200015337015</c:v>
                </c:pt>
                <c:pt idx="94">
                  <c:v>1.5831722174311229</c:v>
                </c:pt>
                <c:pt idx="95">
                  <c:v>1.5860951449831169</c:v>
                </c:pt>
                <c:pt idx="96">
                  <c:v>1.5889696594643761</c:v>
                </c:pt>
                <c:pt idx="97">
                  <c:v>1.5917965984982587</c:v>
                </c:pt>
                <c:pt idx="98">
                  <c:v>1.5945767767585373</c:v>
                </c:pt>
                <c:pt idx="99">
                  <c:v>1.5973109868251927</c:v>
                </c:pt>
                <c:pt idx="100">
                  <c:v>1.6</c:v>
                </c:pt>
                <c:pt idx="101">
                  <c:v>1.602644567084178</c:v>
                </c:pt>
                <c:pt idx="102">
                  <c:v>1.6052454191202261</c:v>
                </c:pt>
                <c:pt idx="103">
                  <c:v>1.6078032680999219</c:v>
                </c:pt>
                <c:pt idx="104">
                  <c:v>1.6103188076403545</c:v>
                </c:pt>
                <c:pt idx="105">
                  <c:v>1.6127927136297071</c:v>
                </c:pt>
                <c:pt idx="106">
                  <c:v>1.6152256448444327</c:v>
                </c:pt>
                <c:pt idx="107">
                  <c:v>1.6176182435393431</c:v>
                </c:pt>
                <c:pt idx="108">
                  <c:v>1.6199711360120364</c:v>
                </c:pt>
                <c:pt idx="109">
                  <c:v>1.6222849331430127</c:v>
                </c:pt>
                <c:pt idx="110">
                  <c:v>1.624560230912734</c:v>
                </c:pt>
                <c:pt idx="111">
                  <c:v>1.6267976108968125</c:v>
                </c:pt>
                <c:pt idx="112">
                  <c:v>1.6289976407404416</c:v>
                </c:pt>
                <c:pt idx="113">
                  <c:v>1.6311608746131179</c:v>
                </c:pt>
                <c:pt idx="114">
                  <c:v>1.6332878536446374</c:v>
                </c:pt>
                <c:pt idx="115">
                  <c:v>1.6353791063432945</c:v>
                </c:pt>
                <c:pt idx="116">
                  <c:v>1.6374351489971604</c:v>
                </c:pt>
                <c:pt idx="117">
                  <c:v>1.6394564860592626</c:v>
                </c:pt>
                <c:pt idx="118">
                  <c:v>1.6414436105174417</c:v>
                </c:pt>
                <c:pt idx="119">
                  <c:v>1.6433970042496298</c:v>
                </c:pt>
                <c:pt idx="120">
                  <c:v>1.6453171383652219</c:v>
                </c:pt>
                <c:pt idx="121">
                  <c:v>1.6472044735332214</c:v>
                </c:pt>
                <c:pt idx="122">
                  <c:v>1.6490594602977531</c:v>
                </c:pt>
                <c:pt idx="123">
                  <c:v>1.6508825393815463</c:v>
                </c:pt>
                <c:pt idx="124">
                  <c:v>1.6526741419779332</c:v>
                </c:pt>
                <c:pt idx="125">
                  <c:v>1.6544346900318838</c:v>
                </c:pt>
                <c:pt idx="126">
                  <c:v>1.6561645965105818</c:v>
                </c:pt>
                <c:pt idx="127">
                  <c:v>1.6578642656639988</c:v>
                </c:pt>
                <c:pt idx="128">
                  <c:v>1.6595340932759255</c:v>
                </c:pt>
                <c:pt idx="129">
                  <c:v>1.6611744669058659</c:v>
                </c:pt>
                <c:pt idx="130">
                  <c:v>1.6627857661222119</c:v>
                </c:pt>
                <c:pt idx="131">
                  <c:v>1.66436836272706</c:v>
                </c:pt>
                <c:pt idx="132">
                  <c:v>1.6659226209730473</c:v>
                </c:pt>
                <c:pt idx="133">
                  <c:v>1.6674488977725335</c:v>
                </c:pt>
                <c:pt idx="134">
                  <c:v>1.6689475428994665</c:v>
                </c:pt>
                <c:pt idx="135">
                  <c:v>1.6704188991842321</c:v>
                </c:pt>
                <c:pt idx="136">
                  <c:v>1.6718633027017855</c:v>
                </c:pt>
                <c:pt idx="137">
                  <c:v>1.6732810829533444</c:v>
                </c:pt>
                <c:pt idx="138">
                  <c:v>1.6746725630419035</c:v>
                </c:pt>
                <c:pt idx="139">
                  <c:v>1.6760380598418334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F6B4-42AB-A93E-3AE2AE478E66}"/>
            </c:ext>
          </c:extLst>
        </c:ser>
        <c:ser>
          <c:idx val="2"/>
          <c:order val="1"/>
          <c:tx>
            <c:v>c_{t+1} = c_{t}</c:v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xVal>
            <c:numRef>
              <c:f>General!$Y$2:$Y$3</c:f>
              <c:numCache>
                <c:formatCode>General</c:formatCode>
                <c:ptCount val="2"/>
                <c:pt idx="0">
                  <c:v>7.9999999999999982</c:v>
                </c:pt>
                <c:pt idx="1">
                  <c:v>7.9999999999999982</c:v>
                </c:pt>
              </c:numCache>
            </c:numRef>
          </c:xVal>
          <c:yVal>
            <c:numRef>
              <c:f>General!$Z$2:$Z$3</c:f>
              <c:numCache>
                <c:formatCode>General</c:formatCode>
                <c:ptCount val="2"/>
                <c:pt idx="0">
                  <c:v>0</c:v>
                </c:pt>
                <c:pt idx="1">
                  <c:v>2.2399999999999998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2-F6B4-42AB-A93E-3AE2AE478E66}"/>
            </c:ext>
          </c:extLst>
        </c:ser>
        <c:ser>
          <c:idx val="1"/>
          <c:order val="2"/>
          <c:tx>
            <c:v>Transition path</c:v>
          </c:tx>
          <c:spPr>
            <a:ln w="3810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xVal>
            <c:numRef>
              <c:f>General!$F$11:$F$111</c:f>
              <c:numCache>
                <c:formatCode>General</c:formatCode>
                <c:ptCount val="101"/>
                <c:pt idx="0">
                  <c:v>0.39999999999999991</c:v>
                </c:pt>
                <c:pt idx="1">
                  <c:v>0.62196925715651219</c:v>
                </c:pt>
                <c:pt idx="2">
                  <c:v>0.86782590562123685</c:v>
                </c:pt>
                <c:pt idx="3">
                  <c:v>1.1282681883800214</c:v>
                </c:pt>
                <c:pt idx="4">
                  <c:v>1.3966262286162665</c:v>
                </c:pt>
                <c:pt idx="5">
                  <c:v>1.6680802037802289</c:v>
                </c:pt>
                <c:pt idx="6">
                  <c:v>1.9391179456310519</c:v>
                </c:pt>
                <c:pt idx="7">
                  <c:v>2.2071679477320312</c:v>
                </c:pt>
                <c:pt idx="8">
                  <c:v>2.4703480793824388</c:v>
                </c:pt>
                <c:pt idx="9">
                  <c:v>2.7272898528858778</c:v>
                </c:pt>
                <c:pt idx="10">
                  <c:v>2.9770127771487433</c:v>
                </c:pt>
                <c:pt idx="11">
                  <c:v>3.2188326582601503</c:v>
                </c:pt>
                <c:pt idx="12">
                  <c:v>3.4522934462918937</c:v>
                </c:pt>
                <c:pt idx="13">
                  <c:v>3.6771157763424918</c:v>
                </c:pt>
                <c:pt idx="14">
                  <c:v>3.8931575852931362</c:v>
                </c:pt>
                <c:pt idx="15">
                  <c:v>4.1003836219432053</c:v>
                </c:pt>
                <c:pt idx="16">
                  <c:v>4.2988416124419482</c:v>
                </c:pt>
                <c:pt idx="17">
                  <c:v>4.4886434772137935</c:v>
                </c:pt>
                <c:pt idx="18">
                  <c:v>4.6699504303366419</c:v>
                </c:pt>
                <c:pt idx="19">
                  <c:v>4.8429610959780796</c:v>
                </c:pt>
                <c:pt idx="20">
                  <c:v>5.0079019922650758</c:v>
                </c:pt>
                <c:pt idx="21">
                  <c:v>5.1650198887448129</c:v>
                </c:pt>
                <c:pt idx="22">
                  <c:v>5.314575657717425</c:v>
                </c:pt>
                <c:pt idx="23">
                  <c:v>5.4568393244512503</c:v>
                </c:pt>
                <c:pt idx="24">
                  <c:v>5.5920860849744516</c:v>
                </c:pt>
                <c:pt idx="25">
                  <c:v>5.7205931085433059</c:v>
                </c:pt>
                <c:pt idx="26">
                  <c:v>5.842636979064026</c:v>
                </c:pt>
                <c:pt idx="27">
                  <c:v>5.9584916585694518</c:v>
                </c:pt>
                <c:pt idx="28">
                  <c:v>6.0684268783966901</c:v>
                </c:pt>
                <c:pt idx="29">
                  <c:v>6.1727068814869934</c:v>
                </c:pt>
                <c:pt idx="30">
                  <c:v>6.2715894533479073</c:v>
                </c:pt>
                <c:pt idx="31">
                  <c:v>6.3653251905084645</c:v>
                </c:pt>
                <c:pt idx="32">
                  <c:v>6.4541569643841115</c:v>
                </c:pt>
                <c:pt idx="33">
                  <c:v>6.5383195458216941</c:v>
                </c:pt>
                <c:pt idx="34">
                  <c:v>6.6180393615780648</c:v>
                </c:pt>
                <c:pt idx="35">
                  <c:v>6.6935343588775318</c:v>
                </c:pt>
                <c:pt idx="36">
                  <c:v>6.7650139582105862</c:v>
                </c:pt>
                <c:pt idx="37">
                  <c:v>6.8326790778485709</c:v>
                </c:pt>
                <c:pt idx="38">
                  <c:v>6.8967222162902493</c:v>
                </c:pt>
                <c:pt idx="39">
                  <c:v>6.9573275811324731</c:v>
                </c:pt>
                <c:pt idx="40">
                  <c:v>7.0146712547530123</c:v>
                </c:pt>
                <c:pt idx="41">
                  <c:v>7.0689213887770332</c:v>
                </c:pt>
                <c:pt idx="42">
                  <c:v>7.1202384206242826</c:v>
                </c:pt>
                <c:pt idx="43">
                  <c:v>7.1687753065462907</c:v>
                </c:pt>
                <c:pt idx="44">
                  <c:v>7.2146777664977595</c:v>
                </c:pt>
                <c:pt idx="45">
                  <c:v>7.2580845369734686</c:v>
                </c:pt>
                <c:pt idx="46">
                  <c:v>7.2991276286056399</c:v>
                </c:pt>
                <c:pt idx="47">
                  <c:v>7.3379325858767954</c:v>
                </c:pt>
                <c:pt idx="48">
                  <c:v>7.3746187467762443</c:v>
                </c:pt>
                <c:pt idx="49">
                  <c:v>7.4092995006282241</c:v>
                </c:pt>
                <c:pt idx="50">
                  <c:v>7.4420825426577757</c:v>
                </c:pt>
                <c:pt idx="51">
                  <c:v>7.4730701241462949</c:v>
                </c:pt>
                <c:pt idx="52">
                  <c:v>7.5023592972703153</c:v>
                </c:pt>
                <c:pt idx="53">
                  <c:v>7.5300421539212055</c:v>
                </c:pt>
                <c:pt idx="54">
                  <c:v>7.556206057975845</c:v>
                </c:pt>
                <c:pt idx="55">
                  <c:v>7.5809338706336407</c:v>
                </c:pt>
                <c:pt idx="56">
                  <c:v>7.6043041685576345</c:v>
                </c:pt>
                <c:pt idx="57">
                  <c:v>7.626391454660352</c:v>
                </c:pt>
                <c:pt idx="58">
                  <c:v>7.647266361461309</c:v>
                </c:pt>
                <c:pt idx="59">
                  <c:v>7.666995847015345</c:v>
                </c:pt>
                <c:pt idx="60">
                  <c:v>7.6856433834711915</c:v>
                </c:pt>
                <c:pt idx="61">
                  <c:v>7.7032691383698468</c:v>
                </c:pt>
                <c:pt idx="62">
                  <c:v>7.719930148833873</c:v>
                </c:pt>
                <c:pt idx="63">
                  <c:v>7.7356804888330766</c:v>
                </c:pt>
                <c:pt idx="64">
                  <c:v>7.750571429740325</c:v>
                </c:pt>
                <c:pt idx="65">
                  <c:v>7.7646515944143566</c:v>
                </c:pt>
                <c:pt idx="66">
                  <c:v>7.7779671050654793</c:v>
                </c:pt>
                <c:pt idx="67">
                  <c:v>7.7905617251754444</c:v>
                </c:pt>
                <c:pt idx="68">
                  <c:v>7.8024769957554909</c:v>
                </c:pt>
                <c:pt idx="69">
                  <c:v>7.8137523662368187</c:v>
                </c:pt>
                <c:pt idx="70">
                  <c:v>7.8244253202964238</c:v>
                </c:pt>
                <c:pt idx="71">
                  <c:v>7.8345314969283724</c:v>
                </c:pt>
                <c:pt idx="72">
                  <c:v>7.8441048070768726</c:v>
                </c:pt>
                <c:pt idx="73">
                  <c:v>7.8531775461531135</c:v>
                </c:pt>
                <c:pt idx="74">
                  <c:v>7.8617805027631356</c:v>
                </c:pt>
                <c:pt idx="75">
                  <c:v>7.8699430639791945</c:v>
                </c:pt>
                <c:pt idx="76">
                  <c:v>7.877693317492529</c:v>
                </c:pt>
                <c:pt idx="77">
                  <c:v>7.8850581509912336</c:v>
                </c:pt>
                <c:pt idx="78">
                  <c:v>7.8920633491134033</c:v>
                </c:pt>
                <c:pt idx="79">
                  <c:v>7.8987336883329782</c:v>
                </c:pt>
                <c:pt idx="80">
                  <c:v>7.9050930301439868</c:v>
                </c:pt>
                <c:pt idx="81">
                  <c:v>7.9111644129183372</c:v>
                </c:pt>
                <c:pt idx="82">
                  <c:v>7.9169701428231134</c:v>
                </c:pt>
                <c:pt idx="83">
                  <c:v>7.9225318841956671</c:v>
                </c:pt>
                <c:pt idx="84">
                  <c:v>7.9278707497887719</c:v>
                </c:pt>
                <c:pt idx="85">
                  <c:v>7.933007391314062</c:v>
                </c:pt>
                <c:pt idx="86">
                  <c:v>7.9379620907297275</c:v>
                </c:pt>
                <c:pt idx="87">
                  <c:v>7.9427548527386129</c:v>
                </c:pt>
                <c:pt idx="88">
                  <c:v>7.9474054989852014</c:v>
                </c:pt>
                <c:pt idx="89">
                  <c:v>7.9519337644648536</c:v>
                </c:pt>
                <c:pt idx="90">
                  <c:v>7.9563593966862927</c:v>
                </c:pt>
                <c:pt idx="91">
                  <c:v>7.9607022581586326</c:v>
                </c:pt>
                <c:pt idx="92">
                  <c:v>7.964982432807683</c:v>
                </c:pt>
                <c:pt idx="93">
                  <c:v>7.9692203369626986</c:v>
                </c:pt>
                <c:pt idx="94">
                  <c:v>7.9734368355945282</c:v>
                </c:pt>
                <c:pt idx="95">
                  <c:v>7.9776533645291927</c:v>
                </c:pt>
                <c:pt idx="96">
                  <c:v>7.9818920594076141</c:v>
                </c:pt>
                <c:pt idx="97">
                  <c:v>7.986175892212291</c:v>
                </c:pt>
                <c:pt idx="98">
                  <c:v>7.9905288162355292</c:v>
                </c:pt>
                <c:pt idx="99">
                  <c:v>7.994975920421119</c:v>
                </c:pt>
                <c:pt idx="100">
                  <c:v>7.9995435940721595</c:v>
                </c:pt>
              </c:numCache>
            </c:numRef>
          </c:xVal>
          <c:yVal>
            <c:numRef>
              <c:f>General!$G$11:$G$111</c:f>
              <c:numCache>
                <c:formatCode>General</c:formatCode>
                <c:ptCount val="101"/>
                <c:pt idx="0">
                  <c:v>0.49261735000000001</c:v>
                </c:pt>
                <c:pt idx="1">
                  <c:v>0.57419005633845721</c:v>
                </c:pt>
                <c:pt idx="2">
                  <c:v>0.64740640443797604</c:v>
                </c:pt>
                <c:pt idx="3">
                  <c:v>0.71359303456815315</c:v>
                </c:pt>
                <c:pt idx="4">
                  <c:v>0.77378977370133151</c:v>
                </c:pt>
                <c:pt idx="5">
                  <c:v>0.82881406403618862</c:v>
                </c:pt>
                <c:pt idx="6">
                  <c:v>0.87931825706467093</c:v>
                </c:pt>
                <c:pt idx="7">
                  <c:v>0.92583209604256933</c:v>
                </c:pt>
                <c:pt idx="8">
                  <c:v>0.9687930114539558</c:v>
                </c:pt>
                <c:pt idx="9">
                  <c:v>1.0085677038013043</c:v>
                </c:pt>
                <c:pt idx="10">
                  <c:v>1.0454677012317608</c:v>
                </c:pt>
                <c:pt idx="11">
                  <c:v>1.0797607558019446</c:v>
                </c:pt>
                <c:pt idx="12">
                  <c:v>1.1116793356497536</c:v>
                </c:pt>
                <c:pt idx="13">
                  <c:v>1.1414270604088455</c:v>
                </c:pt>
                <c:pt idx="14">
                  <c:v>1.1691836563789912</c:v>
                </c:pt>
                <c:pt idx="15">
                  <c:v>1.1951088291057179</c:v>
                </c:pt>
                <c:pt idx="16">
                  <c:v>1.2193453318394192</c:v>
                </c:pt>
                <c:pt idx="17">
                  <c:v>1.2420214278991177</c:v>
                </c:pt>
                <c:pt idx="18">
                  <c:v>1.2632528898826416</c:v>
                </c:pt>
                <c:pt idx="19">
                  <c:v>1.2831446403888849</c:v>
                </c:pt>
                <c:pt idx="20">
                  <c:v>1.3017921119334779</c:v>
                </c:pt>
                <c:pt idx="21">
                  <c:v>1.3192823844487416</c:v>
                </c:pt>
                <c:pt idx="22">
                  <c:v>1.335695144784542</c:v>
                </c:pt>
                <c:pt idx="23">
                  <c:v>1.3511035023757769</c:v>
                </c:pt>
                <c:pt idx="24">
                  <c:v>1.3655746876331798</c:v>
                </c:pt>
                <c:pt idx="25">
                  <c:v>1.3791706539028543</c:v>
                </c:pt>
                <c:pt idx="26">
                  <c:v>1.391948599508009</c:v>
                </c:pt>
                <c:pt idx="27">
                  <c:v>1.4039614230680537</c:v>
                </c:pt>
                <c:pt idx="28">
                  <c:v>1.4152581227247061</c:v>
                </c:pt>
                <c:pt idx="29">
                  <c:v>1.4258841479037982</c:v>
                </c:pt>
                <c:pt idx="30">
                  <c:v>1.4358817106679329</c:v>
                </c:pt>
                <c:pt idx="31">
                  <c:v>1.4452900624680158</c:v>
                </c:pt>
                <c:pt idx="32">
                  <c:v>1.4541457411059708</c:v>
                </c:pt>
                <c:pt idx="33">
                  <c:v>1.4624827919203658</c:v>
                </c:pt>
                <c:pt idx="34">
                  <c:v>1.4703329665587228</c:v>
                </c:pt>
                <c:pt idx="35">
                  <c:v>1.4777259021725597</c:v>
                </c:pt>
                <c:pt idx="36">
                  <c:v>1.4846892834387984</c:v>
                </c:pt>
                <c:pt idx="37">
                  <c:v>1.4912489894548793</c:v>
                </c:pt>
                <c:pt idx="38">
                  <c:v>1.4974292272596965</c:v>
                </c:pt>
                <c:pt idx="39">
                  <c:v>1.5032526534866244</c:v>
                </c:pt>
                <c:pt idx="40">
                  <c:v>1.5087404854491198</c:v>
                </c:pt>
                <c:pt idx="41">
                  <c:v>1.5139126027863503</c:v>
                </c:pt>
                <c:pt idx="42">
                  <c:v>1.5187876406501193</c:v>
                </c:pt>
                <c:pt idx="43">
                  <c:v>1.5233830752903221</c:v>
                </c:pt>
                <c:pt idx="44">
                  <c:v>1.5277153027905053</c:v>
                </c:pt>
                <c:pt idx="45">
                  <c:v>1.5317997116146993</c:v>
                </c:pt>
                <c:pt idx="46">
                  <c:v>1.5356507495490668</c:v>
                </c:pt>
                <c:pt idx="47">
                  <c:v>1.5392819855549984</c:v>
                </c:pt>
                <c:pt idx="48">
                  <c:v>1.5427061669924016</c:v>
                </c:pt>
                <c:pt idx="49">
                  <c:v>1.5459352726216808</c:v>
                </c:pt>
                <c:pt idx="50">
                  <c:v>1.5489805617491423</c:v>
                </c:pt>
                <c:pt idx="51">
                  <c:v>1.5518526198423128</c:v>
                </c:pt>
                <c:pt idx="52">
                  <c:v>1.5545614009081401</c:v>
                </c:pt>
                <c:pt idx="53">
                  <c:v>1.5571162668975622</c:v>
                </c:pt>
                <c:pt idx="54">
                  <c:v>1.5595260243739408</c:v>
                </c:pt>
                <c:pt idx="55">
                  <c:v>1.5617989586598586</c:v>
                </c:pt>
                <c:pt idx="56">
                  <c:v>1.5639428656563912</c:v>
                </c:pt>
                <c:pt idx="57">
                  <c:v>1.5659650815108175</c:v>
                </c:pt>
                <c:pt idx="58">
                  <c:v>1.5678725102925619</c:v>
                </c:pt>
                <c:pt idx="59">
                  <c:v>1.569671649822683</c:v>
                </c:pt>
                <c:pt idx="60">
                  <c:v>1.5713686157892561</c:v>
                </c:pt>
                <c:pt idx="61">
                  <c:v>1.5729691642693262</c:v>
                </c:pt>
                <c:pt idx="62">
                  <c:v>1.5744787127675877</c:v>
                </c:pt>
                <c:pt idx="63">
                  <c:v>1.575902359872442</c:v>
                </c:pt>
                <c:pt idx="64">
                  <c:v>1.5772449036214642</c:v>
                </c:pt>
                <c:pt idx="65">
                  <c:v>1.5785108586604697</c:v>
                </c:pt>
                <c:pt idx="66">
                  <c:v>1.5797044722732358</c:v>
                </c:pt>
                <c:pt idx="67">
                  <c:v>1.5808297393523922</c:v>
                </c:pt>
                <c:pt idx="68">
                  <c:v>1.5818904163760135</c:v>
                </c:pt>
                <c:pt idx="69">
                  <c:v>1.5828900344489241</c:v>
                </c:pt>
                <c:pt idx="70">
                  <c:v>1.5838319114626465</c:v>
                </c:pt>
                <c:pt idx="71">
                  <c:v>1.5847191634231932</c:v>
                </c:pt>
                <c:pt idx="72">
                  <c:v>1.5855547149915337</c:v>
                </c:pt>
                <c:pt idx="73">
                  <c:v>1.5863413092774539</c:v>
                </c:pt>
                <c:pt idx="74">
                  <c:v>1.5870815169236885</c:v>
                </c:pt>
                <c:pt idx="75">
                  <c:v>1.587777744513591</c:v>
                </c:pt>
                <c:pt idx="76">
                  <c:v>1.5884322423321673</c:v>
                </c:pt>
                <c:pt idx="77">
                  <c:v>1.589047111507045</c:v>
                </c:pt>
                <c:pt idx="78">
                  <c:v>1.5896243105528249</c:v>
                </c:pt>
                <c:pt idx="79">
                  <c:v>1.5901656613392585</c:v>
                </c:pt>
                <c:pt idx="80">
                  <c:v>1.5906728545007969</c:v>
                </c:pt>
                <c:pt idx="81">
                  <c:v>1.5911474543022213</c:v>
                </c:pt>
                <c:pt idx="82">
                  <c:v>1.5915909029723088</c:v>
                </c:pt>
                <c:pt idx="83">
                  <c:v>1.5920045245147576</c:v>
                </c:pt>
                <c:pt idx="84">
                  <c:v>1.5923895280029023</c:v>
                </c:pt>
                <c:pt idx="85">
                  <c:v>1.5927470103620682</c:v>
                </c:pt>
                <c:pt idx="86">
                  <c:v>1.5930779586407287</c:v>
                </c:pt>
                <c:pt idx="87">
                  <c:v>1.5933832517689264</c:v>
                </c:pt>
                <c:pt idx="88">
                  <c:v>1.5936636617996998</c:v>
                </c:pt>
                <c:pt idx="89">
                  <c:v>1.5939198546264859</c:v>
                </c:pt>
                <c:pt idx="90">
                  <c:v>1.5941523901666739</c:v>
                </c:pt>
                <c:pt idx="91">
                  <c:v>1.5943617219986037</c:v>
                </c:pt>
                <c:pt idx="92">
                  <c:v>1.5945481964364048</c:v>
                </c:pt>
                <c:pt idx="93">
                  <c:v>1.5947120510240662</c:v>
                </c:pt>
                <c:pt idx="94">
                  <c:v>1.5948534124270926</c:v>
                </c:pt>
                <c:pt idx="95">
                  <c:v>1.5949722936969859</c:v>
                </c:pt>
                <c:pt idx="96">
                  <c:v>1.595068590880637</c:v>
                </c:pt>
                <c:pt idx="97">
                  <c:v>1.5951420789434987</c:v>
                </c:pt>
                <c:pt idx="98">
                  <c:v>1.5951924069721819</c:v>
                </c:pt>
                <c:pt idx="99">
                  <c:v>1.5952190926188949</c:v>
                </c:pt>
                <c:pt idx="100">
                  <c:v>1.5952215157469329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F6B4-42AB-A93E-3AE2AE478E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42502784"/>
        <c:axId val="342503360"/>
      </c:scatterChart>
      <c:scatterChart>
        <c:scatterStyle val="lineMarker"/>
        <c:varyColors val="0"/>
        <c:ser>
          <c:idx val="3"/>
          <c:order val="3"/>
          <c:tx>
            <c:v>Steady state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8"/>
            <c:spPr>
              <a:solidFill>
                <a:srgbClr val="92D050"/>
              </a:solidFill>
              <a:ln w="9525">
                <a:solidFill>
                  <a:schemeClr val="accent6">
                    <a:lumMod val="50000"/>
                  </a:schemeClr>
                </a:solidFill>
              </a:ln>
              <a:effectLst/>
            </c:spPr>
          </c:marker>
          <c:xVal>
            <c:numRef>
              <c:f>General!$B$7</c:f>
              <c:numCache>
                <c:formatCode>General</c:formatCode>
                <c:ptCount val="1"/>
                <c:pt idx="0">
                  <c:v>7.9999999999999982</c:v>
                </c:pt>
              </c:numCache>
            </c:numRef>
          </c:xVal>
          <c:yVal>
            <c:numRef>
              <c:f>General!$C$7</c:f>
              <c:numCache>
                <c:formatCode>General</c:formatCode>
                <c:ptCount val="1"/>
                <c:pt idx="0">
                  <c:v>1.5999999999999999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F6B4-42AB-A93E-3AE2AE478E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42502784"/>
        <c:axId val="342503360"/>
      </c:scatterChart>
      <c:valAx>
        <c:axId val="3425027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l-PL"/>
                  <a:t>Capital per worker</a:t>
                </a:r>
                <a:r>
                  <a:rPr lang="pl-PL" baseline="0"/>
                  <a:t> k</a:t>
                </a:r>
                <a:endParaRPr lang="pl-PL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342503360"/>
        <c:crosses val="autoZero"/>
        <c:crossBetween val="midCat"/>
      </c:valAx>
      <c:valAx>
        <c:axId val="3425033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l-PL"/>
                  <a:t>Consumption per worker c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34250278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1798534558180227"/>
          <c:y val="0.47098279381743946"/>
          <c:w val="0.23757020997375328"/>
          <c:h val="0.31250218722659673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 sz="1400" b="0" i="0" u="none" strike="noStrike" baseline="0">
                <a:effectLst/>
              </a:rPr>
              <a:t>Saving rate</a:t>
            </a:r>
            <a:endParaRPr lang="pl-PL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General!$H$10</c:f>
              <c:strCache>
                <c:ptCount val="1"/>
                <c:pt idx="0">
                  <c:v>s</c:v>
                </c:pt>
              </c:strCache>
            </c:strRef>
          </c:tx>
          <c:spPr>
            <a:ln w="38100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numRef>
              <c:f>General!$E$11:$E$111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cat>
          <c:val>
            <c:numRef>
              <c:f>General!$H$11:$H$111</c:f>
              <c:numCache>
                <c:formatCode>General</c:formatCode>
                <c:ptCount val="101"/>
                <c:pt idx="0">
                  <c:v>0.33141539345985049</c:v>
                </c:pt>
                <c:pt idx="1">
                  <c:v>0.3273341793506257</c:v>
                </c:pt>
                <c:pt idx="2">
                  <c:v>0.32126623499911</c:v>
                </c:pt>
                <c:pt idx="3">
                  <c:v>0.31454362308941308</c:v>
                </c:pt>
                <c:pt idx="4">
                  <c:v>0.30775006882486755</c:v>
                </c:pt>
                <c:pt idx="5">
                  <c:v>0.30114865956336356</c:v>
                </c:pt>
                <c:pt idx="6">
                  <c:v>0.29485567475338004</c:v>
                </c:pt>
                <c:pt idx="7">
                  <c:v>0.28891676599616301</c:v>
                </c:pt>
                <c:pt idx="8">
                  <c:v>0.28334256037933891</c:v>
                </c:pt>
                <c:pt idx="9">
                  <c:v>0.27812618012873858</c:v>
                </c:pt>
                <c:pt idx="10">
                  <c:v>0.27325220847212661</c:v>
                </c:pt>
                <c:pt idx="11">
                  <c:v>0.2687014047401981</c:v>
                </c:pt>
                <c:pt idx="12">
                  <c:v>0.26445322055045606</c:v>
                </c:pt>
                <c:pt idx="13">
                  <c:v>0.26048714175449195</c:v>
                </c:pt>
                <c:pt idx="14">
                  <c:v>0.25678338816081425</c:v>
                </c:pt>
                <c:pt idx="15">
                  <c:v>0.25332325635225794</c:v>
                </c:pt>
                <c:pt idx="16">
                  <c:v>0.25008926273394583</c:v>
                </c:pt>
                <c:pt idx="17">
                  <c:v>0.2470651751961519</c:v>
                </c:pt>
                <c:pt idx="18">
                  <c:v>0.2442359838905428</c:v>
                </c:pt>
                <c:pt idx="19">
                  <c:v>0.24158784026025304</c:v>
                </c:pt>
                <c:pt idx="20">
                  <c:v>0.23910798119553134</c:v>
                </c:pt>
                <c:pt idx="21">
                  <c:v>0.23678464803363253</c:v>
                </c:pt>
                <c:pt idx="22">
                  <c:v>0.23460700590565842</c:v>
                </c:pt>
                <c:pt idx="23">
                  <c:v>0.23256506643212982</c:v>
                </c:pt>
                <c:pt idx="24">
                  <c:v>0.23064961528369776</c:v>
                </c:pt>
                <c:pt idx="25">
                  <c:v>0.22885214524599728</c:v>
                </c:pt>
                <c:pt idx="26">
                  <c:v>0.22716479491707586</c:v>
                </c:pt>
                <c:pt idx="27">
                  <c:v>0.22558029287756931</c:v>
                </c:pt>
                <c:pt idx="28">
                  <c:v>0.22409190702023374</c:v>
                </c:pt>
                <c:pt idx="29">
                  <c:v>0.22269339865309534</c:v>
                </c:pt>
                <c:pt idx="30">
                  <c:v>0.22137898096642461</c:v>
                </c:pt>
                <c:pt idx="31">
                  <c:v>0.22014328145772066</c:v>
                </c:pt>
                <c:pt idx="32">
                  <c:v>0.21898130792840798</c:v>
                </c:pt>
                <c:pt idx="33">
                  <c:v>0.21788841769335376</c:v>
                </c:pt>
                <c:pt idx="34">
                  <c:v>0.21686028967495252</c:v>
                </c:pt>
                <c:pt idx="35">
                  <c:v>0.21589289908466736</c:v>
                </c:pt>
                <c:pt idx="36">
                  <c:v>0.21498249442497852</c:v>
                </c:pt>
                <c:pt idx="37">
                  <c:v>0.21412557657281672</c:v>
                </c:pt>
                <c:pt idx="38">
                  <c:v>0.21331887973139196</c:v>
                </c:pt>
                <c:pt idx="39">
                  <c:v>0.21255935406070847</c:v>
                </c:pt>
                <c:pt idx="40">
                  <c:v>0.21184414981806288</c:v>
                </c:pt>
                <c:pt idx="41">
                  <c:v>0.21117060285856071</c:v>
                </c:pt>
                <c:pt idx="42">
                  <c:v>0.21053622136233063</c:v>
                </c:pt>
                <c:pt idx="43">
                  <c:v>0.20993867366988983</c:v>
                </c:pt>
                <c:pt idx="44">
                  <c:v>0.20937577712015809</c:v>
                </c:pt>
                <c:pt idx="45">
                  <c:v>0.2088454877971766</c:v>
                </c:pt>
                <c:pt idx="46">
                  <c:v>0.20834589110178803</c:v>
                </c:pt>
                <c:pt idx="47">
                  <c:v>0.20787519307355418</c:v>
                </c:pt>
                <c:pt idx="48">
                  <c:v>0.20743171239617941</c:v>
                </c:pt>
                <c:pt idx="49">
                  <c:v>0.20701387302676599</c:v>
                </c:pt>
                <c:pt idx="50">
                  <c:v>0.20662019739550508</c:v>
                </c:pt>
                <c:pt idx="51">
                  <c:v>0.20624930012796183</c:v>
                </c:pt>
                <c:pt idx="52">
                  <c:v>0.20589988224707156</c:v>
                </c:pt>
                <c:pt idx="53">
                  <c:v>0.20557072581636859</c:v>
                </c:pt>
                <c:pt idx="54">
                  <c:v>0.20526068898990824</c:v>
                </c:pt>
                <c:pt idx="55">
                  <c:v>0.20496870143787282</c:v>
                </c:pt>
                <c:pt idx="56">
                  <c:v>0.20469376012000784</c:v>
                </c:pt>
                <c:pt idx="57">
                  <c:v>0.20443492538188857</c:v>
                </c:pt>
                <c:pt idx="58">
                  <c:v>0.20419131735158402</c:v>
                </c:pt>
                <c:pt idx="59">
                  <c:v>0.20396211261661101</c:v>
                </c:pt>
                <c:pt idx="60">
                  <c:v>0.20374654116319002</c:v>
                </c:pt>
                <c:pt idx="61">
                  <c:v>0.20354388356174513</c:v>
                </c:pt>
                <c:pt idx="62">
                  <c:v>0.20335346838435953</c:v>
                </c:pt>
                <c:pt idx="63">
                  <c:v>0.20317466984153409</c:v>
                </c:pt>
                <c:pt idx="64">
                  <c:v>0.20300690562710277</c:v>
                </c:pt>
                <c:pt idx="65">
                  <c:v>0.20284963496157427</c:v>
                </c:pt>
                <c:pt idx="66">
                  <c:v>0.20270235682548254</c:v>
                </c:pt>
                <c:pt idx="67">
                  <c:v>0.20256460837558521</c:v>
                </c:pt>
                <c:pt idx="68">
                  <c:v>0.20243596353792692</c:v>
                </c:pt>
                <c:pt idx="69">
                  <c:v>0.20231603177292534</c:v>
                </c:pt>
                <c:pt idx="70">
                  <c:v>0.20220445700873602</c:v>
                </c:pt>
                <c:pt idx="71">
                  <c:v>0.20210091674021602</c:v>
                </c:pt>
                <c:pt idx="72">
                  <c:v>0.20200512129186032</c:v>
                </c:pt>
                <c:pt idx="73">
                  <c:v>0.20191681324411448</c:v>
                </c:pt>
                <c:pt idx="74">
                  <c:v>0.2018357670235128</c:v>
                </c:pt>
                <c:pt idx="75">
                  <c:v>0.20176178865811589</c:v>
                </c:pt>
                <c:pt idx="76">
                  <c:v>0.20169471570078423</c:v>
                </c:pt>
                <c:pt idx="77">
                  <c:v>0.20163441732388854</c:v>
                </c:pt>
                <c:pt idx="78">
                  <c:v>0.20158079459015543</c:v>
                </c:pt>
                <c:pt idx="79">
                  <c:v>0.20153378090548335</c:v>
                </c:pt>
                <c:pt idx="80">
                  <c:v>0.20149334266072005</c:v>
                </c:pt>
                <c:pt idx="81">
                  <c:v>0.20145948007062631</c:v>
                </c:pt>
                <c:pt idx="82">
                  <c:v>0.2014322282195008</c:v>
                </c:pt>
                <c:pt idx="83">
                  <c:v>0.20141165832428032</c:v>
                </c:pt>
                <c:pt idx="84">
                  <c:v>0.20139787922730823</c:v>
                </c:pt>
                <c:pt idx="85">
                  <c:v>0.20139103913242429</c:v>
                </c:pt>
                <c:pt idx="86">
                  <c:v>0.2013913275995497</c:v>
                </c:pt>
                <c:pt idx="87">
                  <c:v>0.20139897781455063</c:v>
                </c:pt>
                <c:pt idx="88">
                  <c:v>0.20141426915283045</c:v>
                </c:pt>
                <c:pt idx="89">
                  <c:v>0.20143753005686393</c:v>
                </c:pt>
                <c:pt idx="90">
                  <c:v>0.20146914124970539</c:v>
                </c:pt>
                <c:pt idx="91">
                  <c:v>0.20150953930841786</c:v>
                </c:pt>
                <c:pt idx="92">
                  <c:v>0.2015592206233221</c:v>
                </c:pt>
                <c:pt idx="93">
                  <c:v>0.20161874577100058</c:v>
                </c:pt>
                <c:pt idx="94">
                  <c:v>0.20168874433104811</c:v>
                </c:pt>
                <c:pt idx="95">
                  <c:v>0.20176992017865603</c:v>
                </c:pt>
                <c:pt idx="96">
                  <c:v>0.201863057287201</c:v>
                </c:pt>
                <c:pt idx="97">
                  <c:v>0.20196902607706135</c:v>
                </c:pt>
                <c:pt idx="98">
                  <c:v>0.2020887903488674</c:v>
                </c:pt>
                <c:pt idx="99">
                  <c:v>0.20222341484123452</c:v>
                </c:pt>
                <c:pt idx="100">
                  <c:v>0.20237407345469038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F308-4E57-97EC-9667AEF442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2394368"/>
        <c:axId val="342505664"/>
      </c:lineChart>
      <c:catAx>
        <c:axId val="3423943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l-PL"/>
                  <a:t>Periods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342505664"/>
        <c:crosses val="autoZero"/>
        <c:auto val="1"/>
        <c:lblAlgn val="ctr"/>
        <c:lblOffset val="100"/>
        <c:tickLblSkip val="10"/>
        <c:noMultiLvlLbl val="0"/>
      </c:catAx>
      <c:valAx>
        <c:axId val="3425056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3423943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8</xdr:row>
      <xdr:rowOff>0</xdr:rowOff>
    </xdr:from>
    <xdr:to>
      <xdr:col>16</xdr:col>
      <xdr:colOff>304800</xdr:colOff>
      <xdr:row>22</xdr:row>
      <xdr:rowOff>76200</xdr:rowOff>
    </xdr:to>
    <xdr:graphicFrame macro="">
      <xdr:nvGraphicFramePr>
        <xdr:cNvPr id="12" name="Wykres 11">
          <a:extLst>
            <a:ext uri="{FF2B5EF4-FFF2-40B4-BE49-F238E27FC236}">
              <a16:creationId xmlns="" xmlns:a16="http://schemas.microsoft.com/office/drawing/2014/main" id="{2D134119-3E86-406C-B0DC-C7D0944ED49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24</xdr:row>
      <xdr:rowOff>0</xdr:rowOff>
    </xdr:from>
    <xdr:to>
      <xdr:col>16</xdr:col>
      <xdr:colOff>304800</xdr:colOff>
      <xdr:row>38</xdr:row>
      <xdr:rowOff>76200</xdr:rowOff>
    </xdr:to>
    <xdr:graphicFrame macro="">
      <xdr:nvGraphicFramePr>
        <xdr:cNvPr id="13" name="Wykres 12">
          <a:extLst>
            <a:ext uri="{FF2B5EF4-FFF2-40B4-BE49-F238E27FC236}">
              <a16:creationId xmlns="" xmlns:a16="http://schemas.microsoft.com/office/drawing/2014/main" id="{F37401B6-A454-439A-B230-A2DF7C9490F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12</xdr:row>
      <xdr:rowOff>0</xdr:rowOff>
    </xdr:from>
    <xdr:to>
      <xdr:col>20</xdr:col>
      <xdr:colOff>304800</xdr:colOff>
      <xdr:row>26</xdr:row>
      <xdr:rowOff>76200</xdr:rowOff>
    </xdr:to>
    <xdr:graphicFrame macro="">
      <xdr:nvGraphicFramePr>
        <xdr:cNvPr id="8" name="Wykres 7">
          <a:extLst>
            <a:ext uri="{FF2B5EF4-FFF2-40B4-BE49-F238E27FC236}">
              <a16:creationId xmlns="" xmlns:a16="http://schemas.microsoft.com/office/drawing/2014/main" id="{5C5CAE3C-607E-4AF1-A353-20D169A2D4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27</xdr:row>
      <xdr:rowOff>0</xdr:rowOff>
    </xdr:from>
    <xdr:to>
      <xdr:col>20</xdr:col>
      <xdr:colOff>304800</xdr:colOff>
      <xdr:row>41</xdr:row>
      <xdr:rowOff>76200</xdr:rowOff>
    </xdr:to>
    <xdr:graphicFrame macro="">
      <xdr:nvGraphicFramePr>
        <xdr:cNvPr id="9" name="Wykres 8">
          <a:extLst>
            <a:ext uri="{FF2B5EF4-FFF2-40B4-BE49-F238E27FC236}">
              <a16:creationId xmlns="" xmlns:a16="http://schemas.microsoft.com/office/drawing/2014/main" id="{A6CCEFE1-2A6A-40BB-BAC8-0141B4AD20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0</xdr:colOff>
      <xdr:row>42</xdr:row>
      <xdr:rowOff>0</xdr:rowOff>
    </xdr:from>
    <xdr:to>
      <xdr:col>20</xdr:col>
      <xdr:colOff>304800</xdr:colOff>
      <xdr:row>56</xdr:row>
      <xdr:rowOff>76200</xdr:rowOff>
    </xdr:to>
    <xdr:graphicFrame macro="">
      <xdr:nvGraphicFramePr>
        <xdr:cNvPr id="10" name="Wykres 9">
          <a:extLst>
            <a:ext uri="{FF2B5EF4-FFF2-40B4-BE49-F238E27FC236}">
              <a16:creationId xmlns="" xmlns:a16="http://schemas.microsoft.com/office/drawing/2014/main" id="{EC7DAE20-4602-4EF9-A01D-49F4AF3C351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65"/>
  <sheetViews>
    <sheetView tabSelected="1" zoomScaleNormal="100" workbookViewId="0">
      <selection activeCell="B1" sqref="B1"/>
    </sheetView>
  </sheetViews>
  <sheetFormatPr defaultRowHeight="14.4" x14ac:dyDescent="0.3"/>
  <cols>
    <col min="1" max="1" width="4.33203125" customWidth="1"/>
    <col min="9" max="9" width="4.33203125" customWidth="1"/>
  </cols>
  <sheetData>
    <row r="1" spans="2:10" ht="15" x14ac:dyDescent="0.25">
      <c r="B1" t="s">
        <v>8</v>
      </c>
      <c r="G1" t="s">
        <v>10</v>
      </c>
      <c r="J1" t="s">
        <v>12</v>
      </c>
    </row>
    <row r="2" spans="2:10" x14ac:dyDescent="0.3">
      <c r="B2" s="1" t="s">
        <v>0</v>
      </c>
      <c r="C2" s="1" t="s">
        <v>1</v>
      </c>
      <c r="D2" s="1"/>
      <c r="G2" t="s">
        <v>9</v>
      </c>
      <c r="J2" t="s">
        <v>13</v>
      </c>
    </row>
    <row r="3" spans="2:10" x14ac:dyDescent="0.3">
      <c r="B3">
        <f>1/3</f>
        <v>0.33333333333333331</v>
      </c>
      <c r="C3">
        <v>0.96</v>
      </c>
      <c r="G3" t="s">
        <v>15</v>
      </c>
      <c r="J3" t="s">
        <v>14</v>
      </c>
    </row>
    <row r="5" spans="2:10" ht="15" x14ac:dyDescent="0.25">
      <c r="B5" t="s">
        <v>2</v>
      </c>
      <c r="G5" t="s">
        <v>2</v>
      </c>
      <c r="J5" t="s">
        <v>16</v>
      </c>
    </row>
    <row r="6" spans="2:10" x14ac:dyDescent="0.3">
      <c r="B6" t="s">
        <v>3</v>
      </c>
      <c r="C6" t="s">
        <v>4</v>
      </c>
      <c r="D6" t="s">
        <v>37</v>
      </c>
      <c r="G6" t="s">
        <v>17</v>
      </c>
      <c r="J6" t="s">
        <v>19</v>
      </c>
    </row>
    <row r="7" spans="2:10" x14ac:dyDescent="0.3">
      <c r="B7">
        <f>(B3*C3)^(1/(1-B3))</f>
        <v>0.18101933598375616</v>
      </c>
      <c r="C7">
        <f>B7^B3-B7</f>
        <v>0.38466608896548182</v>
      </c>
      <c r="D7">
        <f>B3*C3</f>
        <v>0.31999999999999995</v>
      </c>
      <c r="G7" t="s">
        <v>20</v>
      </c>
      <c r="J7" t="s">
        <v>18</v>
      </c>
    </row>
    <row r="9" spans="2:10" ht="15" x14ac:dyDescent="0.25">
      <c r="B9" t="s">
        <v>21</v>
      </c>
      <c r="E9" t="s">
        <v>25</v>
      </c>
    </row>
    <row r="10" spans="2:10" ht="15" x14ac:dyDescent="0.25">
      <c r="B10" t="s">
        <v>22</v>
      </c>
      <c r="C10" t="s">
        <v>23</v>
      </c>
      <c r="E10" t="s">
        <v>5</v>
      </c>
      <c r="F10" t="s">
        <v>6</v>
      </c>
      <c r="G10" t="s">
        <v>7</v>
      </c>
      <c r="H10" t="s">
        <v>36</v>
      </c>
    </row>
    <row r="11" spans="2:10" ht="15" x14ac:dyDescent="0.25">
      <c r="B11">
        <f>B7/20</f>
        <v>9.0509667991878085E-3</v>
      </c>
      <c r="C11">
        <f>(1-$B$3*$C$3)*B11^$B$3</f>
        <v>0.14171219882076405</v>
      </c>
      <c r="E11">
        <v>0</v>
      </c>
      <c r="F11">
        <f>B11</f>
        <v>9.0509667991878085E-3</v>
      </c>
      <c r="G11">
        <f>C11</f>
        <v>0.14171219882076405</v>
      </c>
      <c r="H11">
        <f>1-G11/F11^$B$3</f>
        <v>0.31999999999999995</v>
      </c>
    </row>
    <row r="12" spans="2:10" ht="15" x14ac:dyDescent="0.25">
      <c r="E12">
        <v>1</v>
      </c>
      <c r="F12">
        <f>F11^$B$3-G11</f>
        <v>6.6688093562712464E-2</v>
      </c>
      <c r="G12">
        <f>$B$3*$C$3*F12^($B$3-1)*G11</f>
        <v>0.275756027116068</v>
      </c>
      <c r="H12">
        <f t="shared" ref="H12:H21" si="0">1-G12/F12^$B$3</f>
        <v>0.31999999999999973</v>
      </c>
    </row>
    <row r="13" spans="2:10" ht="15" x14ac:dyDescent="0.25">
      <c r="E13">
        <v>2</v>
      </c>
      <c r="F13">
        <f t="shared" ref="F13:F21" si="1">F12^$B$3-G12</f>
        <v>0.12976754217226716</v>
      </c>
      <c r="G13">
        <f t="shared" ref="G13:G21" si="2">$B$3*$C$3*F13^($B$3-1)*G12</f>
        <v>0.34426875242738209</v>
      </c>
      <c r="H13">
        <f t="shared" si="0"/>
        <v>0.31999999999999917</v>
      </c>
    </row>
    <row r="14" spans="2:10" ht="15" x14ac:dyDescent="0.25">
      <c r="E14">
        <v>3</v>
      </c>
      <c r="F14">
        <f t="shared" si="1"/>
        <v>0.16200882467170863</v>
      </c>
      <c r="G14">
        <f t="shared" si="2"/>
        <v>0.37069933176309006</v>
      </c>
      <c r="H14">
        <f t="shared" si="0"/>
        <v>0.31999999999999773</v>
      </c>
    </row>
    <row r="15" spans="2:10" ht="15" x14ac:dyDescent="0.25">
      <c r="E15">
        <v>4</v>
      </c>
      <c r="F15">
        <f t="shared" si="1"/>
        <v>0.1744467443590994</v>
      </c>
      <c r="G15">
        <f t="shared" si="2"/>
        <v>0.37995299215910805</v>
      </c>
      <c r="H15">
        <f t="shared" si="0"/>
        <v>0.31999999999999307</v>
      </c>
    </row>
    <row r="16" spans="2:10" ht="15" x14ac:dyDescent="0.25">
      <c r="E16">
        <v>5</v>
      </c>
      <c r="F16">
        <f t="shared" si="1"/>
        <v>0.17880140807486866</v>
      </c>
      <c r="G16">
        <f t="shared" si="2"/>
        <v>0.38308859633703235</v>
      </c>
      <c r="H16">
        <f t="shared" si="0"/>
        <v>0.3199999999999783</v>
      </c>
    </row>
    <row r="17" spans="2:8" ht="15" x14ac:dyDescent="0.25">
      <c r="E17">
        <v>6</v>
      </c>
      <c r="F17">
        <f t="shared" si="1"/>
        <v>0.18027698651152663</v>
      </c>
      <c r="G17">
        <f t="shared" si="2"/>
        <v>0.38413953764689762</v>
      </c>
      <c r="H17">
        <f t="shared" si="0"/>
        <v>0.31999999999993189</v>
      </c>
    </row>
    <row r="18" spans="2:8" ht="15" x14ac:dyDescent="0.25">
      <c r="E18">
        <v>7</v>
      </c>
      <c r="F18">
        <f t="shared" si="1"/>
        <v>0.18077154712789528</v>
      </c>
      <c r="G18">
        <f t="shared" si="2"/>
        <v>0.3844904917127045</v>
      </c>
      <c r="H18">
        <f t="shared" si="0"/>
        <v>0.31999999999978734</v>
      </c>
    </row>
    <row r="19" spans="2:8" ht="15" x14ac:dyDescent="0.25">
      <c r="E19">
        <v>8</v>
      </c>
      <c r="F19">
        <f t="shared" si="1"/>
        <v>0.18093670198227235</v>
      </c>
      <c r="G19">
        <f t="shared" si="2"/>
        <v>0.38460754763934057</v>
      </c>
      <c r="H19">
        <f t="shared" si="0"/>
        <v>0.31999999999933537</v>
      </c>
    </row>
    <row r="20" spans="2:8" ht="15" x14ac:dyDescent="0.25">
      <c r="E20">
        <v>9</v>
      </c>
      <c r="F20">
        <f t="shared" si="1"/>
        <v>0.18099178712384278</v>
      </c>
      <c r="G20">
        <f t="shared" si="2"/>
        <v>0.38464657420088411</v>
      </c>
      <c r="H20">
        <f t="shared" si="0"/>
        <v>0.31999999999792317</v>
      </c>
    </row>
    <row r="21" spans="2:8" ht="15" x14ac:dyDescent="0.25">
      <c r="E21">
        <v>10</v>
      </c>
      <c r="F21">
        <f t="shared" si="1"/>
        <v>0.18101015256339437</v>
      </c>
      <c r="G21">
        <f t="shared" si="2"/>
        <v>0.38465958393639177</v>
      </c>
      <c r="H21">
        <f t="shared" si="0"/>
        <v>0.31999999999351003</v>
      </c>
    </row>
    <row r="25" spans="2:8" ht="15" x14ac:dyDescent="0.25">
      <c r="E25" t="s">
        <v>26</v>
      </c>
    </row>
    <row r="26" spans="2:8" ht="15" x14ac:dyDescent="0.25">
      <c r="B26" t="s">
        <v>3</v>
      </c>
      <c r="C26" t="s">
        <v>7</v>
      </c>
      <c r="E26" t="s">
        <v>6</v>
      </c>
      <c r="F26" t="s">
        <v>27</v>
      </c>
      <c r="G26" t="s">
        <v>24</v>
      </c>
    </row>
    <row r="27" spans="2:8" ht="15" x14ac:dyDescent="0.25">
      <c r="B27">
        <f>B7</f>
        <v>0.18101933598375616</v>
      </c>
      <c r="C27">
        <v>0</v>
      </c>
      <c r="E27">
        <v>0</v>
      </c>
      <c r="F27">
        <f>E27^$B$3-E27</f>
        <v>0</v>
      </c>
      <c r="G27">
        <f>(1-$B$3*$C$3)*E27^$B$3</f>
        <v>0</v>
      </c>
    </row>
    <row r="28" spans="2:8" ht="15" x14ac:dyDescent="0.25">
      <c r="B28">
        <f>B7</f>
        <v>0.18101933598375616</v>
      </c>
      <c r="C28">
        <f>1.35*C7</f>
        <v>0.51929922010340046</v>
      </c>
      <c r="E28">
        <f>B7/100</f>
        <v>1.8101933598375615E-3</v>
      </c>
      <c r="F28">
        <f t="shared" ref="F28:F91" si="3">E28^$B$3-E28</f>
        <v>0.12006303695576902</v>
      </c>
      <c r="G28">
        <f t="shared" ref="G28:G91" si="4">(1-$B$3*$C$3)*E28^$B$3</f>
        <v>8.2873796614612485E-2</v>
      </c>
    </row>
    <row r="29" spans="2:8" ht="15" x14ac:dyDescent="0.25">
      <c r="E29">
        <f t="shared" ref="E29:E60" si="5">E28+$E$28</f>
        <v>3.6203867196751231E-3</v>
      </c>
      <c r="F29">
        <f t="shared" si="3"/>
        <v>0.14993026157364364</v>
      </c>
      <c r="G29">
        <f t="shared" si="4"/>
        <v>0.10441444083945677</v>
      </c>
    </row>
    <row r="30" spans="2:8" ht="15" x14ac:dyDescent="0.25">
      <c r="E30">
        <f t="shared" si="5"/>
        <v>5.4305800795126846E-3</v>
      </c>
      <c r="F30">
        <f t="shared" si="3"/>
        <v>0.17034103397514674</v>
      </c>
      <c r="G30">
        <f t="shared" si="4"/>
        <v>0.11952469755716842</v>
      </c>
    </row>
    <row r="31" spans="2:8" ht="15" x14ac:dyDescent="0.25">
      <c r="E31">
        <f t="shared" si="5"/>
        <v>7.2407734393502461E-3</v>
      </c>
      <c r="F31">
        <f t="shared" si="3"/>
        <v>0.18622092057040632</v>
      </c>
      <c r="G31">
        <f t="shared" si="4"/>
        <v>0.13155395192663449</v>
      </c>
    </row>
    <row r="32" spans="2:8" x14ac:dyDescent="0.3">
      <c r="E32">
        <f t="shared" si="5"/>
        <v>9.0509667991878068E-3</v>
      </c>
      <c r="F32">
        <f t="shared" si="3"/>
        <v>0.19934932558428869</v>
      </c>
      <c r="G32">
        <f t="shared" si="4"/>
        <v>0.14171219882076405</v>
      </c>
    </row>
    <row r="33" spans="5:7" x14ac:dyDescent="0.3">
      <c r="E33">
        <f t="shared" si="5"/>
        <v>1.0861160159025367E-2</v>
      </c>
      <c r="F33">
        <f t="shared" si="3"/>
        <v>0.21059719636243765</v>
      </c>
      <c r="G33">
        <f t="shared" si="4"/>
        <v>0.15059168243459486</v>
      </c>
    </row>
    <row r="34" spans="5:7" x14ac:dyDescent="0.3">
      <c r="E34">
        <f t="shared" si="5"/>
        <v>1.2671353518862928E-2</v>
      </c>
      <c r="F34">
        <f t="shared" si="3"/>
        <v>0.22046374909706221</v>
      </c>
      <c r="G34">
        <f t="shared" si="4"/>
        <v>0.1585318697788291</v>
      </c>
    </row>
    <row r="35" spans="5:7" x14ac:dyDescent="0.3">
      <c r="E35">
        <f t="shared" si="5"/>
        <v>1.4481546878700489E-2</v>
      </c>
      <c r="F35">
        <f t="shared" si="3"/>
        <v>0.22926491375251271</v>
      </c>
      <c r="G35">
        <f t="shared" si="4"/>
        <v>0.16574759322922497</v>
      </c>
    </row>
    <row r="36" spans="5:7" x14ac:dyDescent="0.3">
      <c r="E36">
        <f t="shared" si="5"/>
        <v>1.6291740238538049E-2</v>
      </c>
      <c r="F36">
        <f t="shared" si="3"/>
        <v>0.23721479460403413</v>
      </c>
      <c r="G36">
        <f t="shared" si="4"/>
        <v>0.17238444369294909</v>
      </c>
    </row>
    <row r="37" spans="5:7" x14ac:dyDescent="0.3">
      <c r="E37">
        <f t="shared" si="5"/>
        <v>1.810193359837561E-2</v>
      </c>
      <c r="F37">
        <f t="shared" si="3"/>
        <v>0.24446598157981267</v>
      </c>
      <c r="G37">
        <f t="shared" si="4"/>
        <v>0.17854618232116803</v>
      </c>
    </row>
    <row r="38" spans="5:7" x14ac:dyDescent="0.3">
      <c r="E38">
        <f t="shared" si="5"/>
        <v>1.9912126958213171E-2</v>
      </c>
      <c r="F38">
        <f t="shared" si="3"/>
        <v>0.25113151083706464</v>
      </c>
      <c r="G38">
        <f t="shared" si="4"/>
        <v>0.18430967370078891</v>
      </c>
    </row>
    <row r="39" spans="5:7" x14ac:dyDescent="0.3">
      <c r="E39">
        <f t="shared" si="5"/>
        <v>2.1722320318050731E-2</v>
      </c>
      <c r="F39">
        <f t="shared" si="3"/>
        <v>0.25729772473846402</v>
      </c>
      <c r="G39">
        <f t="shared" si="4"/>
        <v>0.18973363063843002</v>
      </c>
    </row>
    <row r="40" spans="5:7" x14ac:dyDescent="0.3">
      <c r="E40">
        <f t="shared" si="5"/>
        <v>2.3532513677888292E-2</v>
      </c>
      <c r="F40">
        <f t="shared" si="3"/>
        <v>0.26303224026777855</v>
      </c>
      <c r="G40">
        <f t="shared" si="4"/>
        <v>0.19486403268305347</v>
      </c>
    </row>
    <row r="41" spans="5:7" x14ac:dyDescent="0.3">
      <c r="E41">
        <f t="shared" si="5"/>
        <v>2.5342707037725853E-2</v>
      </c>
      <c r="F41">
        <f t="shared" si="3"/>
        <v>0.26838911621747952</v>
      </c>
      <c r="G41">
        <f t="shared" si="4"/>
        <v>0.19973763981353965</v>
      </c>
    </row>
    <row r="42" spans="5:7" x14ac:dyDescent="0.3">
      <c r="E42">
        <f t="shared" si="5"/>
        <v>2.7152900397563413E-2</v>
      </c>
      <c r="F42">
        <f t="shared" si="3"/>
        <v>0.27341233174444385</v>
      </c>
      <c r="G42">
        <f t="shared" si="4"/>
        <v>0.20438435785656495</v>
      </c>
    </row>
    <row r="43" spans="5:7" x14ac:dyDescent="0.3">
      <c r="E43">
        <f t="shared" si="5"/>
        <v>2.8963093757400974E-2</v>
      </c>
      <c r="F43">
        <f t="shared" si="3"/>
        <v>0.27813820282923651</v>
      </c>
      <c r="G43">
        <f t="shared" si="4"/>
        <v>0.2088288816789135</v>
      </c>
    </row>
    <row r="44" spans="5:7" x14ac:dyDescent="0.3">
      <c r="E44">
        <f t="shared" si="5"/>
        <v>3.0773287117238535E-2</v>
      </c>
      <c r="F44">
        <f t="shared" si="3"/>
        <v>0.28259710638733188</v>
      </c>
      <c r="G44">
        <f t="shared" si="4"/>
        <v>0.21309186758310789</v>
      </c>
    </row>
    <row r="45" spans="5:7" x14ac:dyDescent="0.3">
      <c r="E45">
        <f t="shared" si="5"/>
        <v>3.2583480477076099E-2</v>
      </c>
      <c r="F45">
        <f t="shared" si="3"/>
        <v>0.28681473905698873</v>
      </c>
      <c r="G45">
        <f t="shared" si="4"/>
        <v>0.2171907892831641</v>
      </c>
    </row>
    <row r="46" spans="5:7" x14ac:dyDescent="0.3">
      <c r="E46">
        <f t="shared" si="5"/>
        <v>3.4393673836913663E-2</v>
      </c>
      <c r="F46">
        <f t="shared" si="3"/>
        <v>0.29081305487232029</v>
      </c>
      <c r="G46">
        <f t="shared" si="4"/>
        <v>0.22114057552227911</v>
      </c>
    </row>
    <row r="47" spans="5:7" x14ac:dyDescent="0.3">
      <c r="E47">
        <f t="shared" si="5"/>
        <v>3.6203867196751227E-2</v>
      </c>
      <c r="F47">
        <f t="shared" si="3"/>
        <v>0.29461097616325982</v>
      </c>
      <c r="G47">
        <f t="shared" si="4"/>
        <v>0.22495409348480752</v>
      </c>
    </row>
    <row r="48" spans="5:7" x14ac:dyDescent="0.3">
      <c r="E48">
        <f t="shared" si="5"/>
        <v>3.8014060556588791E-2</v>
      </c>
      <c r="F48">
        <f t="shared" si="3"/>
        <v>0.29822494101480279</v>
      </c>
      <c r="G48">
        <f t="shared" si="4"/>
        <v>0.22864252106854629</v>
      </c>
    </row>
    <row r="49" spans="5:7" x14ac:dyDescent="0.3">
      <c r="E49">
        <f t="shared" si="5"/>
        <v>3.9824253916426355E-2</v>
      </c>
      <c r="F49">
        <f t="shared" si="3"/>
        <v>0.30166933078192576</v>
      </c>
      <c r="G49">
        <f t="shared" si="4"/>
        <v>0.23221563759487945</v>
      </c>
    </row>
    <row r="50" spans="5:7" x14ac:dyDescent="0.3">
      <c r="E50">
        <f t="shared" si="5"/>
        <v>4.163444727626392E-2</v>
      </c>
      <c r="F50">
        <f t="shared" si="3"/>
        <v>0.30495680814613446</v>
      </c>
      <c r="G50">
        <f t="shared" si="4"/>
        <v>0.23568205368723091</v>
      </c>
    </row>
    <row r="51" spans="5:7" x14ac:dyDescent="0.3">
      <c r="E51">
        <f t="shared" si="5"/>
        <v>4.3444640636101484E-2</v>
      </c>
      <c r="F51">
        <f t="shared" si="3"/>
        <v>0.30809858747321739</v>
      </c>
      <c r="G51">
        <f t="shared" si="4"/>
        <v>0.23904939511433684</v>
      </c>
    </row>
    <row r="52" spans="5:7" x14ac:dyDescent="0.3">
      <c r="E52">
        <f t="shared" si="5"/>
        <v>4.5254833995939048E-2</v>
      </c>
      <c r="F52">
        <f t="shared" si="3"/>
        <v>0.31110465326019671</v>
      </c>
      <c r="G52">
        <f t="shared" si="4"/>
        <v>0.24232445133417232</v>
      </c>
    </row>
    <row r="53" spans="5:7" x14ac:dyDescent="0.3">
      <c r="E53">
        <f t="shared" si="5"/>
        <v>4.7065027355776612E-2</v>
      </c>
      <c r="F53">
        <f t="shared" si="3"/>
        <v>0.313983938298314</v>
      </c>
      <c r="G53">
        <f t="shared" si="4"/>
        <v>0.24551329664478164</v>
      </c>
    </row>
    <row r="54" spans="5:7" x14ac:dyDescent="0.3">
      <c r="E54">
        <f t="shared" si="5"/>
        <v>4.8875220715614176E-2</v>
      </c>
      <c r="F54">
        <f t="shared" si="3"/>
        <v>0.31674447023120572</v>
      </c>
      <c r="G54">
        <f t="shared" si="4"/>
        <v>0.24862138984383755</v>
      </c>
    </row>
    <row r="55" spans="5:7" x14ac:dyDescent="0.3">
      <c r="E55">
        <f t="shared" si="5"/>
        <v>5.068541407545174E-2</v>
      </c>
      <c r="F55">
        <f t="shared" si="3"/>
        <v>0.31939349306778198</v>
      </c>
      <c r="G55">
        <f t="shared" si="4"/>
        <v>0.25165365685739893</v>
      </c>
    </row>
    <row r="56" spans="5:7" x14ac:dyDescent="0.3">
      <c r="E56">
        <f t="shared" si="5"/>
        <v>5.2495607435289304E-2</v>
      </c>
      <c r="F56">
        <f t="shared" si="3"/>
        <v>0.32193756866403539</v>
      </c>
      <c r="G56">
        <f t="shared" si="4"/>
        <v>0.25461455974754083</v>
      </c>
    </row>
    <row r="57" spans="5:7" x14ac:dyDescent="0.3">
      <c r="E57">
        <f t="shared" si="5"/>
        <v>5.4305800795126868E-2</v>
      </c>
      <c r="F57">
        <f t="shared" si="3"/>
        <v>0.32438266204712735</v>
      </c>
      <c r="G57">
        <f t="shared" si="4"/>
        <v>0.25750815473273286</v>
      </c>
    </row>
    <row r="58" spans="5:7" x14ac:dyDescent="0.3">
      <c r="E58">
        <f t="shared" si="5"/>
        <v>5.6115994154964433E-2</v>
      </c>
      <c r="F58">
        <f t="shared" si="3"/>
        <v>0.32673421360292237</v>
      </c>
      <c r="G58">
        <f t="shared" si="4"/>
        <v>0.26033814127536303</v>
      </c>
    </row>
    <row r="59" spans="5:7" x14ac:dyDescent="0.3">
      <c r="E59">
        <f t="shared" si="5"/>
        <v>5.7926187514801997E-2</v>
      </c>
      <c r="F59">
        <f t="shared" si="3"/>
        <v>0.32899720050471126</v>
      </c>
      <c r="G59">
        <f t="shared" si="4"/>
        <v>0.26310790385326904</v>
      </c>
    </row>
    <row r="60" spans="5:7" x14ac:dyDescent="0.3">
      <c r="E60">
        <f t="shared" si="5"/>
        <v>5.9736380874639561E-2</v>
      </c>
      <c r="F60">
        <f t="shared" si="3"/>
        <v>0.3311761892701568</v>
      </c>
      <c r="G60">
        <f t="shared" si="4"/>
        <v>0.26582054769846153</v>
      </c>
    </row>
    <row r="61" spans="5:7" x14ac:dyDescent="0.3">
      <c r="E61">
        <f t="shared" ref="E61:E92" si="6">E60+$E$28</f>
        <v>6.1546574234477125E-2</v>
      </c>
      <c r="F61">
        <f t="shared" si="3"/>
        <v>0.33327538095577086</v>
      </c>
      <c r="G61">
        <f t="shared" si="4"/>
        <v>0.26847892952936864</v>
      </c>
    </row>
    <row r="62" spans="5:7" x14ac:dyDescent="0.3">
      <c r="E62">
        <f t="shared" si="6"/>
        <v>6.3356767594314689E-2</v>
      </c>
      <c r="F62">
        <f t="shared" si="3"/>
        <v>0.33529865020492083</v>
      </c>
      <c r="G62">
        <f t="shared" si="4"/>
        <v>0.27108568410348016</v>
      </c>
    </row>
    <row r="63" spans="5:7" x14ac:dyDescent="0.3">
      <c r="E63">
        <f t="shared" si="6"/>
        <v>6.5166960954152253E-2</v>
      </c>
      <c r="F63">
        <f t="shared" si="3"/>
        <v>0.33724957913575998</v>
      </c>
      <c r="G63">
        <f t="shared" si="4"/>
        <v>0.27364324726114037</v>
      </c>
    </row>
    <row r="64" spans="5:7" x14ac:dyDescent="0.3">
      <c r="E64">
        <f t="shared" si="6"/>
        <v>6.6977154313989817E-2</v>
      </c>
      <c r="F64">
        <f t="shared" si="3"/>
        <v>0.33913148687435457</v>
      </c>
      <c r="G64">
        <f t="shared" si="4"/>
        <v>0.27615387600807423</v>
      </c>
    </row>
    <row r="65" spans="5:7" x14ac:dyDescent="0.3">
      <c r="E65">
        <f t="shared" si="6"/>
        <v>6.8787347673827381E-2</v>
      </c>
      <c r="F65">
        <f t="shared" si="3"/>
        <v>0.34094745539438792</v>
      </c>
      <c r="G65">
        <f t="shared" si="4"/>
        <v>0.27861966608638644</v>
      </c>
    </row>
    <row r="66" spans="5:7" x14ac:dyDescent="0.3">
      <c r="E66">
        <f t="shared" si="6"/>
        <v>7.0597541033664946E-2</v>
      </c>
      <c r="F66">
        <f t="shared" si="3"/>
        <v>0.34270035220972134</v>
      </c>
      <c r="G66">
        <f t="shared" si="4"/>
        <v>0.28104256740550271</v>
      </c>
    </row>
    <row r="67" spans="5:7" x14ac:dyDescent="0.3">
      <c r="E67">
        <f t="shared" si="6"/>
        <v>7.240773439350251E-2</v>
      </c>
      <c r="F67">
        <f t="shared" si="3"/>
        <v>0.34439285037345063</v>
      </c>
      <c r="G67">
        <f t="shared" si="4"/>
        <v>0.28342439764152816</v>
      </c>
    </row>
    <row r="68" spans="5:7" x14ac:dyDescent="0.3">
      <c r="E68">
        <f t="shared" si="6"/>
        <v>7.4217927753340074E-2</v>
      </c>
      <c r="F68">
        <f t="shared" si="3"/>
        <v>0.34602744616206993</v>
      </c>
      <c r="G68">
        <f t="shared" si="4"/>
        <v>0.28576685426247883</v>
      </c>
    </row>
    <row r="69" spans="5:7" x14ac:dyDescent="0.3">
      <c r="E69">
        <f t="shared" si="6"/>
        <v>7.6028121113177638E-2</v>
      </c>
      <c r="F69">
        <f t="shared" si="3"/>
        <v>0.34760647476225404</v>
      </c>
      <c r="G69">
        <f t="shared" si="4"/>
        <v>0.28807152519529355</v>
      </c>
    </row>
    <row r="70" spans="5:7" x14ac:dyDescent="0.3">
      <c r="E70">
        <f t="shared" si="6"/>
        <v>7.7838314473015202E-2</v>
      </c>
      <c r="F70">
        <f t="shared" si="3"/>
        <v>0.34913212422774564</v>
      </c>
      <c r="G70">
        <f t="shared" si="4"/>
        <v>0.29033989831651741</v>
      </c>
    </row>
    <row r="71" spans="5:7" x14ac:dyDescent="0.3">
      <c r="E71">
        <f t="shared" si="6"/>
        <v>7.9648507832852766E-2</v>
      </c>
      <c r="F71">
        <f t="shared" si="3"/>
        <v>0.35060644793265905</v>
      </c>
      <c r="G71">
        <f t="shared" si="4"/>
        <v>0.29257336992054805</v>
      </c>
    </row>
    <row r="72" spans="5:7" x14ac:dyDescent="0.3">
      <c r="E72">
        <f t="shared" si="6"/>
        <v>8.145870119269033E-2</v>
      </c>
      <c r="F72">
        <f t="shared" si="3"/>
        <v>0.35203137571346627</v>
      </c>
      <c r="G72">
        <f t="shared" si="4"/>
        <v>0.29477325229618651</v>
      </c>
    </row>
    <row r="73" spans="5:7" x14ac:dyDescent="0.3">
      <c r="E73">
        <f t="shared" si="6"/>
        <v>8.3268894552527895E-2</v>
      </c>
      <c r="F73">
        <f t="shared" si="3"/>
        <v>0.35340872386364253</v>
      </c>
      <c r="G73">
        <f t="shared" si="4"/>
        <v>0.29694078052299588</v>
      </c>
    </row>
    <row r="74" spans="5:7" x14ac:dyDescent="0.3">
      <c r="E74">
        <f t="shared" si="6"/>
        <v>8.5079087912365459E-2</v>
      </c>
      <c r="F74">
        <f t="shared" si="3"/>
        <v>0.3547402041213456</v>
      </c>
      <c r="G74">
        <f t="shared" si="4"/>
        <v>0.29907711858292352</v>
      </c>
    </row>
    <row r="75" spans="5:7" x14ac:dyDescent="0.3">
      <c r="E75">
        <f t="shared" si="6"/>
        <v>8.6889281272203023E-2</v>
      </c>
      <c r="F75">
        <f t="shared" si="3"/>
        <v>0.35602743177072299</v>
      </c>
      <c r="G75">
        <f t="shared" si="4"/>
        <v>0.30118336486918973</v>
      </c>
    </row>
    <row r="76" spans="5:7" x14ac:dyDescent="0.3">
      <c r="E76">
        <f t="shared" si="6"/>
        <v>8.8699474632040587E-2</v>
      </c>
      <c r="F76">
        <f t="shared" si="3"/>
        <v>0.35727193296080351</v>
      </c>
      <c r="G76">
        <f t="shared" si="4"/>
        <v>0.30326055716313399</v>
      </c>
    </row>
    <row r="77" spans="5:7" x14ac:dyDescent="0.3">
      <c r="E77">
        <f t="shared" si="6"/>
        <v>9.0509667991878151E-2</v>
      </c>
      <c r="F77">
        <f t="shared" si="3"/>
        <v>0.35847515133187119</v>
      </c>
      <c r="G77">
        <f t="shared" si="4"/>
        <v>0.30530967714014956</v>
      </c>
    </row>
    <row r="78" spans="5:7" x14ac:dyDescent="0.3">
      <c r="E78">
        <f t="shared" si="6"/>
        <v>9.2319861351715715E-2</v>
      </c>
      <c r="F78">
        <f t="shared" si="3"/>
        <v>0.35963845402731459</v>
      </c>
      <c r="G78">
        <f t="shared" si="4"/>
        <v>0.30733165445774063</v>
      </c>
    </row>
    <row r="79" spans="5:7" x14ac:dyDescent="0.3">
      <c r="E79">
        <f t="shared" si="6"/>
        <v>9.4130054711553279E-2</v>
      </c>
      <c r="F79">
        <f t="shared" si="3"/>
        <v>0.36076313715880659</v>
      </c>
      <c r="G79">
        <f t="shared" si="4"/>
        <v>0.30932737047184472</v>
      </c>
    </row>
    <row r="80" spans="5:7" x14ac:dyDescent="0.3">
      <c r="E80">
        <f t="shared" si="6"/>
        <v>9.5940248071390843E-2</v>
      </c>
      <c r="F80">
        <f t="shared" si="3"/>
        <v>0.36185043078402607</v>
      </c>
      <c r="G80">
        <f t="shared" si="4"/>
        <v>0.31129766162168354</v>
      </c>
    </row>
    <row r="81" spans="5:7" x14ac:dyDescent="0.3">
      <c r="E81">
        <f t="shared" si="6"/>
        <v>9.7750441431228408E-2</v>
      </c>
      <c r="F81">
        <f t="shared" si="3"/>
        <v>0.36290150344872796</v>
      </c>
      <c r="G81">
        <f t="shared" si="4"/>
        <v>0.31324332251837034</v>
      </c>
    </row>
    <row r="82" spans="5:7" x14ac:dyDescent="0.3">
      <c r="E82">
        <f t="shared" si="6"/>
        <v>9.9560634791065972E-2</v>
      </c>
      <c r="F82">
        <f t="shared" si="3"/>
        <v>0.36391746633861016</v>
      </c>
      <c r="G82">
        <f t="shared" si="4"/>
        <v>0.31516510876817977</v>
      </c>
    </row>
    <row r="83" spans="5:7" x14ac:dyDescent="0.3">
      <c r="E83">
        <f t="shared" si="6"/>
        <v>0.10137082815090354</v>
      </c>
      <c r="F83">
        <f t="shared" si="3"/>
        <v>0.36489937708094683</v>
      </c>
      <c r="G83">
        <f t="shared" si="4"/>
        <v>0.31706373955765826</v>
      </c>
    </row>
    <row r="84" spans="5:7" x14ac:dyDescent="0.3">
      <c r="E84">
        <f t="shared" si="6"/>
        <v>0.1031810215107411</v>
      </c>
      <c r="F84">
        <f t="shared" si="3"/>
        <v>0.36584824323122972</v>
      </c>
      <c r="G84">
        <f t="shared" si="4"/>
        <v>0.3189399000245402</v>
      </c>
    </row>
    <row r="85" spans="5:7" x14ac:dyDescent="0.3">
      <c r="E85">
        <f t="shared" si="6"/>
        <v>0.10499121487057866</v>
      </c>
      <c r="F85">
        <f t="shared" si="3"/>
        <v>0.36676502547595452</v>
      </c>
      <c r="G85">
        <f t="shared" si="4"/>
        <v>0.32079424343564261</v>
      </c>
    </row>
    <row r="86" spans="5:7" x14ac:dyDescent="0.3">
      <c r="E86">
        <f t="shared" si="6"/>
        <v>0.10680140823041623</v>
      </c>
      <c r="F86">
        <f t="shared" si="3"/>
        <v>0.36765064057913677</v>
      </c>
      <c r="G86">
        <f t="shared" si="4"/>
        <v>0.32262739319049605</v>
      </c>
    </row>
    <row r="87" spans="5:7" x14ac:dyDescent="0.3">
      <c r="E87">
        <f t="shared" si="6"/>
        <v>0.10861160159025379</v>
      </c>
      <c r="F87">
        <f t="shared" si="3"/>
        <v>0.36850596409703479</v>
      </c>
      <c r="G87">
        <f t="shared" si="4"/>
        <v>0.32443994466735626</v>
      </c>
    </row>
    <row r="88" spans="5:7" x14ac:dyDescent="0.3">
      <c r="E88">
        <f t="shared" si="6"/>
        <v>0.11042179495009136</v>
      </c>
      <c r="F88">
        <f t="shared" si="3"/>
        <v>0.36933183288285659</v>
      </c>
      <c r="G88">
        <f t="shared" si="4"/>
        <v>0.32623246692640462</v>
      </c>
    </row>
    <row r="89" spans="5:7" x14ac:dyDescent="0.3">
      <c r="E89">
        <f t="shared" si="6"/>
        <v>0.11223198830992892</v>
      </c>
      <c r="F89">
        <f t="shared" si="3"/>
        <v>0.37012904740085828</v>
      </c>
      <c r="G89">
        <f t="shared" si="4"/>
        <v>0.3280055042833353</v>
      </c>
    </row>
    <row r="90" spans="5:7" x14ac:dyDescent="0.3">
      <c r="E90">
        <f t="shared" si="6"/>
        <v>0.11404218166976648</v>
      </c>
      <c r="F90">
        <f t="shared" si="3"/>
        <v>0.37089837386716518</v>
      </c>
      <c r="G90">
        <f t="shared" si="4"/>
        <v>0.32975957776511355</v>
      </c>
    </row>
    <row r="91" spans="5:7" x14ac:dyDescent="0.3">
      <c r="E91">
        <f t="shared" si="6"/>
        <v>0.11585237502960405</v>
      </c>
      <c r="F91">
        <f t="shared" si="3"/>
        <v>0.37164054623282256</v>
      </c>
      <c r="G91">
        <f t="shared" si="4"/>
        <v>0.33149518645845011</v>
      </c>
    </row>
    <row r="92" spans="5:7" x14ac:dyDescent="0.3">
      <c r="E92">
        <f t="shared" si="6"/>
        <v>0.11766256838944161</v>
      </c>
      <c r="F92">
        <f t="shared" ref="F92:F155" si="7">E92^$B$3-E92</f>
        <v>0.37235626802297489</v>
      </c>
      <c r="G92">
        <f t="shared" ref="G92:G155" si="8">(1-$B$3*$C$3)*E92^$B$3</f>
        <v>0.33321280876044324</v>
      </c>
    </row>
    <row r="93" spans="5:7" x14ac:dyDescent="0.3">
      <c r="E93">
        <f t="shared" ref="E93:E124" si="9">E92+$E$28</f>
        <v>0.11947276174927918</v>
      </c>
      <c r="F93">
        <f t="shared" si="7"/>
        <v>0.37304621404465599</v>
      </c>
      <c r="G93">
        <f t="shared" si="8"/>
        <v>0.33491290353987596</v>
      </c>
    </row>
    <row r="94" spans="5:7" x14ac:dyDescent="0.3">
      <c r="E94">
        <f t="shared" si="9"/>
        <v>0.12128295510911674</v>
      </c>
      <c r="F94">
        <f t="shared" si="7"/>
        <v>0.3737110319744143</v>
      </c>
      <c r="G94">
        <f t="shared" si="8"/>
        <v>0.33659591121680116</v>
      </c>
    </row>
    <row r="95" spans="5:7" x14ac:dyDescent="0.3">
      <c r="E95">
        <f t="shared" si="9"/>
        <v>0.12309314846895431</v>
      </c>
      <c r="F95">
        <f t="shared" si="7"/>
        <v>0.37435134383588958</v>
      </c>
      <c r="G95">
        <f t="shared" si="8"/>
        <v>0.33826225476729388</v>
      </c>
    </row>
    <row r="96" spans="5:7" x14ac:dyDescent="0.3">
      <c r="E96">
        <f t="shared" si="9"/>
        <v>0.12490334182879187</v>
      </c>
      <c r="F96">
        <f t="shared" si="7"/>
        <v>0.3749677473764676</v>
      </c>
      <c r="G96">
        <f t="shared" si="8"/>
        <v>0.33991234065957648</v>
      </c>
    </row>
    <row r="97" spans="5:7" x14ac:dyDescent="0.3">
      <c r="E97">
        <f t="shared" si="9"/>
        <v>0.12671353518862943</v>
      </c>
      <c r="F97">
        <f t="shared" si="7"/>
        <v>0.37556081735126273</v>
      </c>
      <c r="G97">
        <f t="shared" si="8"/>
        <v>0.34154655972712672</v>
      </c>
    </row>
    <row r="98" spans="5:7" x14ac:dyDescent="0.3">
      <c r="E98">
        <f t="shared" si="9"/>
        <v>0.128523728548467</v>
      </c>
      <c r="F98">
        <f t="shared" si="7"/>
        <v>0.37613110672189637</v>
      </c>
      <c r="G98">
        <f t="shared" si="8"/>
        <v>0.3431652879838471</v>
      </c>
    </row>
    <row r="99" spans="5:7" x14ac:dyDescent="0.3">
      <c r="E99">
        <f t="shared" si="9"/>
        <v>0.13033392190830456</v>
      </c>
      <c r="F99">
        <f t="shared" si="7"/>
        <v>0.37667914777684003</v>
      </c>
      <c r="G99">
        <f t="shared" si="8"/>
        <v>0.34476888738589834</v>
      </c>
    </row>
    <row r="100" spans="5:7" x14ac:dyDescent="0.3">
      <c r="E100">
        <f t="shared" si="9"/>
        <v>0.13214411526814213</v>
      </c>
      <c r="F100">
        <f t="shared" si="7"/>
        <v>0.37720545317947013</v>
      </c>
      <c r="G100">
        <f t="shared" si="8"/>
        <v>0.34635770654437636</v>
      </c>
    </row>
    <row r="101" spans="5:7" x14ac:dyDescent="0.3">
      <c r="E101">
        <f t="shared" si="9"/>
        <v>0.13395430862797969</v>
      </c>
      <c r="F101">
        <f t="shared" si="7"/>
        <v>0.37771051694941965</v>
      </c>
      <c r="G101">
        <f t="shared" si="8"/>
        <v>0.3479320813926316</v>
      </c>
    </row>
    <row r="102" spans="5:7" x14ac:dyDescent="0.3">
      <c r="E102">
        <f t="shared" si="9"/>
        <v>0.13576450198781725</v>
      </c>
      <c r="F102">
        <f t="shared" si="7"/>
        <v>0.37819481538231309</v>
      </c>
      <c r="G102">
        <f t="shared" si="8"/>
        <v>0.34949233581168865</v>
      </c>
    </row>
    <row r="103" spans="5:7" x14ac:dyDescent="0.3">
      <c r="E103">
        <f t="shared" si="9"/>
        <v>0.13757469534765482</v>
      </c>
      <c r="F103">
        <f t="shared" si="7"/>
        <v>0.37865880791252021</v>
      </c>
      <c r="G103">
        <f t="shared" si="8"/>
        <v>0.35103878221691903</v>
      </c>
    </row>
    <row r="104" spans="5:7" x14ac:dyDescent="0.3">
      <c r="E104">
        <f t="shared" si="9"/>
        <v>0.13938488870749238</v>
      </c>
      <c r="F104">
        <f t="shared" si="7"/>
        <v>0.37910293792315958</v>
      </c>
      <c r="G104">
        <f t="shared" si="8"/>
        <v>0.35257172210884336</v>
      </c>
    </row>
    <row r="105" spans="5:7" x14ac:dyDescent="0.3">
      <c r="E105">
        <f t="shared" si="9"/>
        <v>0.14119508206732995</v>
      </c>
      <c r="F105">
        <f t="shared" si="7"/>
        <v>0.37952763350721647</v>
      </c>
      <c r="G105">
        <f t="shared" si="8"/>
        <v>0.35409144659069158</v>
      </c>
    </row>
    <row r="106" spans="5:7" x14ac:dyDescent="0.3">
      <c r="E106">
        <f t="shared" si="9"/>
        <v>0.14300527542716751</v>
      </c>
      <c r="F106">
        <f t="shared" si="7"/>
        <v>0.37993330818331345</v>
      </c>
      <c r="G106">
        <f t="shared" si="8"/>
        <v>0.35559823685512709</v>
      </c>
    </row>
    <row r="107" spans="5:7" x14ac:dyDescent="0.3">
      <c r="E107">
        <f t="shared" si="9"/>
        <v>0.14481546878700507</v>
      </c>
      <c r="F107">
        <f t="shared" si="7"/>
        <v>0.38032036156937171</v>
      </c>
      <c r="G107">
        <f t="shared" si="8"/>
        <v>0.35709236464233624</v>
      </c>
    </row>
    <row r="108" spans="5:7" x14ac:dyDescent="0.3">
      <c r="E108">
        <f t="shared" si="9"/>
        <v>0.14662566214684264</v>
      </c>
      <c r="F108">
        <f t="shared" si="7"/>
        <v>0.38068918001713586</v>
      </c>
      <c r="G108">
        <f t="shared" si="8"/>
        <v>0.35857409267150542</v>
      </c>
    </row>
    <row r="109" spans="5:7" x14ac:dyDescent="0.3">
      <c r="E109">
        <f t="shared" si="9"/>
        <v>0.1484358555066802</v>
      </c>
      <c r="F109">
        <f t="shared" si="7"/>
        <v>0.38104013721028679</v>
      </c>
      <c r="G109">
        <f t="shared" si="8"/>
        <v>0.36004367504753759</v>
      </c>
    </row>
    <row r="110" spans="5:7" x14ac:dyDescent="0.3">
      <c r="E110">
        <f t="shared" si="9"/>
        <v>0.15024604886651777</v>
      </c>
      <c r="F110">
        <f t="shared" si="7"/>
        <v>0.38137359472865057</v>
      </c>
      <c r="G110">
        <f t="shared" si="8"/>
        <v>0.36150135764471447</v>
      </c>
    </row>
    <row r="111" spans="5:7" x14ac:dyDescent="0.3">
      <c r="E111">
        <f t="shared" si="9"/>
        <v>0.15205624222635533</v>
      </c>
      <c r="F111">
        <f t="shared" si="7"/>
        <v>0.38168990258080898</v>
      </c>
      <c r="G111">
        <f t="shared" si="8"/>
        <v>0.36294737846887176</v>
      </c>
    </row>
    <row r="112" spans="5:7" x14ac:dyDescent="0.3">
      <c r="E112">
        <f t="shared" si="9"/>
        <v>0.1538664355861929</v>
      </c>
      <c r="F112">
        <f t="shared" si="7"/>
        <v>0.38198939970723417</v>
      </c>
      <c r="G112">
        <f t="shared" si="8"/>
        <v>0.36438196799953043</v>
      </c>
    </row>
    <row r="113" spans="5:7" x14ac:dyDescent="0.3">
      <c r="E113">
        <f t="shared" si="9"/>
        <v>0.15567662894603046</v>
      </c>
      <c r="F113">
        <f t="shared" si="7"/>
        <v>0.38227241445590671</v>
      </c>
      <c r="G113">
        <f t="shared" si="8"/>
        <v>0.36580534951331728</v>
      </c>
    </row>
    <row r="114" spans="5:7" x14ac:dyDescent="0.3">
      <c r="E114">
        <f t="shared" si="9"/>
        <v>0.15748682230586802</v>
      </c>
      <c r="F114">
        <f t="shared" si="7"/>
        <v>0.3825392650322213</v>
      </c>
      <c r="G114">
        <f t="shared" si="8"/>
        <v>0.36721773938990077</v>
      </c>
    </row>
    <row r="115" spans="5:7" x14ac:dyDescent="0.3">
      <c r="E115">
        <f t="shared" si="9"/>
        <v>0.15929701566570559</v>
      </c>
      <c r="F115">
        <f t="shared" si="7"/>
        <v>0.38279025992485033</v>
      </c>
      <c r="G115">
        <f t="shared" si="8"/>
        <v>0.36861934740157803</v>
      </c>
    </row>
    <row r="116" spans="5:7" x14ac:dyDescent="0.3">
      <c r="E116">
        <f t="shared" si="9"/>
        <v>0.16110720902554315</v>
      </c>
      <c r="F116">
        <f t="shared" si="7"/>
        <v>0.38302569830910643</v>
      </c>
      <c r="G116">
        <f t="shared" si="8"/>
        <v>0.37001037698756173</v>
      </c>
    </row>
    <row r="117" spans="5:7" x14ac:dyDescent="0.3">
      <c r="E117">
        <f t="shared" si="9"/>
        <v>0.16291740238538072</v>
      </c>
      <c r="F117">
        <f t="shared" si="7"/>
        <v>0.38324587042923347</v>
      </c>
      <c r="G117">
        <f t="shared" si="8"/>
        <v>0.37139102551393766</v>
      </c>
    </row>
    <row r="118" spans="5:7" x14ac:dyDescent="0.3">
      <c r="E118">
        <f t="shared" si="9"/>
        <v>0.16472759574521828</v>
      </c>
      <c r="F118">
        <f t="shared" si="7"/>
        <v>0.38345105796094497</v>
      </c>
      <c r="G118">
        <f t="shared" si="8"/>
        <v>0.37276148452019103</v>
      </c>
    </row>
    <row r="119" spans="5:7" x14ac:dyDescent="0.3">
      <c r="E119">
        <f t="shared" si="9"/>
        <v>0.16653778910505584</v>
      </c>
      <c r="F119">
        <f t="shared" si="7"/>
        <v>0.38364153435543852</v>
      </c>
      <c r="G119">
        <f t="shared" si="8"/>
        <v>0.3741219399531362</v>
      </c>
    </row>
    <row r="120" spans="5:7" x14ac:dyDescent="0.3">
      <c r="E120">
        <f t="shared" si="9"/>
        <v>0.16834798246489341</v>
      </c>
      <c r="F120">
        <f t="shared" si="7"/>
        <v>0.383817565166021</v>
      </c>
      <c r="G120">
        <f t="shared" si="8"/>
        <v>0.37547257238902182</v>
      </c>
    </row>
    <row r="121" spans="5:7" x14ac:dyDescent="0.3">
      <c r="E121">
        <f t="shared" si="9"/>
        <v>0.17015817582473097</v>
      </c>
      <c r="F121">
        <f t="shared" si="7"/>
        <v>0.38397940835840211</v>
      </c>
      <c r="G121">
        <f t="shared" si="8"/>
        <v>0.37681355724453053</v>
      </c>
    </row>
    <row r="122" spans="5:7" x14ac:dyDescent="0.3">
      <c r="E122">
        <f t="shared" si="9"/>
        <v>0.17196836918456854</v>
      </c>
      <c r="F122">
        <f t="shared" si="7"/>
        <v>0.38412731460563582</v>
      </c>
      <c r="G122">
        <f t="shared" si="8"/>
        <v>0.37814506497733896</v>
      </c>
    </row>
    <row r="123" spans="5:7" x14ac:dyDescent="0.3">
      <c r="E123">
        <f t="shared" si="9"/>
        <v>0.1737785625444061</v>
      </c>
      <c r="F123">
        <f t="shared" si="7"/>
        <v>0.38426152756862358</v>
      </c>
      <c r="G123">
        <f t="shared" si="8"/>
        <v>0.3794672612768602</v>
      </c>
    </row>
    <row r="124" spans="5:7" x14ac:dyDescent="0.3">
      <c r="E124">
        <f t="shared" si="9"/>
        <v>0.17558875590424367</v>
      </c>
      <c r="F124">
        <f t="shared" si="7"/>
        <v>0.38438228416302828</v>
      </c>
      <c r="G124">
        <f t="shared" si="8"/>
        <v>0.38078030724574496</v>
      </c>
    </row>
    <row r="125" spans="5:7" x14ac:dyDescent="0.3">
      <c r="E125">
        <f t="shared" ref="E125:E156" si="10">E124+$E$28</f>
        <v>0.17739894926408123</v>
      </c>
      <c r="F125">
        <f t="shared" si="7"/>
        <v>0.38448981481338934</v>
      </c>
      <c r="G125">
        <f t="shared" si="8"/>
        <v>0.38208435957268</v>
      </c>
    </row>
    <row r="126" spans="5:7" x14ac:dyDescent="0.3">
      <c r="E126">
        <f t="shared" si="10"/>
        <v>0.17920914262391879</v>
      </c>
      <c r="F126">
        <f t="shared" si="7"/>
        <v>0.38458434369517852</v>
      </c>
      <c r="G126">
        <f t="shared" si="8"/>
        <v>0.38337957069698619</v>
      </c>
    </row>
    <row r="127" spans="5:7" x14ac:dyDescent="0.3">
      <c r="E127">
        <f t="shared" si="10"/>
        <v>0.18101933598375636</v>
      </c>
      <c r="F127">
        <f t="shared" si="7"/>
        <v>0.38466608896548188</v>
      </c>
      <c r="G127">
        <f t="shared" si="8"/>
        <v>0.38466608896548204</v>
      </c>
    </row>
    <row r="128" spans="5:7" x14ac:dyDescent="0.3">
      <c r="E128">
        <f t="shared" si="10"/>
        <v>0.18282952934359392</v>
      </c>
      <c r="F128">
        <f t="shared" si="7"/>
        <v>0.38473526298295296</v>
      </c>
      <c r="G128">
        <f t="shared" si="8"/>
        <v>0.3859440587820519</v>
      </c>
    </row>
    <row r="129" spans="5:7" x14ac:dyDescent="0.3">
      <c r="E129">
        <f t="shared" si="10"/>
        <v>0.18463972270343149</v>
      </c>
      <c r="F129">
        <f t="shared" si="7"/>
        <v>0.38479207251763464</v>
      </c>
      <c r="G129">
        <f t="shared" si="8"/>
        <v>0.387213620750325</v>
      </c>
    </row>
    <row r="130" spans="5:7" x14ac:dyDescent="0.3">
      <c r="E130">
        <f t="shared" si="10"/>
        <v>0.18644991606326905</v>
      </c>
      <c r="F130">
        <f t="shared" si="7"/>
        <v>0.38483671895121313</v>
      </c>
      <c r="G130">
        <f t="shared" si="8"/>
        <v>0.38847491180984789</v>
      </c>
    </row>
    <row r="131" spans="5:7" x14ac:dyDescent="0.3">
      <c r="E131">
        <f t="shared" si="10"/>
        <v>0.18826010942310661</v>
      </c>
      <c r="F131">
        <f t="shared" si="7"/>
        <v>0.38486939846822726</v>
      </c>
      <c r="G131">
        <f t="shared" si="8"/>
        <v>0.38972806536610705</v>
      </c>
    </row>
    <row r="132" spans="5:7" x14ac:dyDescent="0.3">
      <c r="E132">
        <f t="shared" si="10"/>
        <v>0.19007030278294418</v>
      </c>
      <c r="F132">
        <f t="shared" si="7"/>
        <v>0.38489030223872384</v>
      </c>
      <c r="G132">
        <f t="shared" si="8"/>
        <v>0.39097321141473429</v>
      </c>
    </row>
    <row r="133" spans="5:7" x14ac:dyDescent="0.3">
      <c r="E133">
        <f t="shared" si="10"/>
        <v>0.19188049614278174</v>
      </c>
      <c r="F133">
        <f t="shared" si="7"/>
        <v>0.38489961659282196</v>
      </c>
      <c r="G133">
        <f t="shared" si="8"/>
        <v>0.39221047666021053</v>
      </c>
    </row>
    <row r="134" spans="5:7" x14ac:dyDescent="0.3">
      <c r="E134">
        <f t="shared" si="10"/>
        <v>0.19369068950261931</v>
      </c>
      <c r="F134">
        <f t="shared" si="7"/>
        <v>0.38489752318761444</v>
      </c>
      <c r="G134">
        <f t="shared" si="8"/>
        <v>0.39343998462935897</v>
      </c>
    </row>
    <row r="135" spans="5:7" x14ac:dyDescent="0.3">
      <c r="E135">
        <f t="shared" si="10"/>
        <v>0.19550088286245687</v>
      </c>
      <c r="F135">
        <f t="shared" si="7"/>
        <v>0.3848841991668131</v>
      </c>
      <c r="G135">
        <f t="shared" si="8"/>
        <v>0.39466185577990359</v>
      </c>
    </row>
    <row r="136" spans="5:7" x14ac:dyDescent="0.3">
      <c r="E136">
        <f t="shared" si="10"/>
        <v>0.19731107622229443</v>
      </c>
      <c r="F136">
        <f t="shared" si="7"/>
        <v>0.38485981731351543</v>
      </c>
      <c r="G136">
        <f t="shared" si="8"/>
        <v>0.39587620760435072</v>
      </c>
    </row>
    <row r="137" spans="5:7" x14ac:dyDescent="0.3">
      <c r="E137">
        <f t="shared" si="10"/>
        <v>0.199121269582132</v>
      </c>
      <c r="F137">
        <f t="shared" si="7"/>
        <v>0.38482454619645173</v>
      </c>
      <c r="G137">
        <f t="shared" si="8"/>
        <v>0.39708315472943695</v>
      </c>
    </row>
    <row r="138" spans="5:7" x14ac:dyDescent="0.3">
      <c r="E138">
        <f t="shared" si="10"/>
        <v>0.20093146294196956</v>
      </c>
      <c r="F138">
        <f t="shared" si="7"/>
        <v>0.38477855031004587</v>
      </c>
      <c r="G138">
        <f t="shared" si="8"/>
        <v>0.39828280901137053</v>
      </c>
    </row>
    <row r="139" spans="5:7" x14ac:dyDescent="0.3">
      <c r="E139">
        <f t="shared" si="10"/>
        <v>0.20274165630180713</v>
      </c>
      <c r="F139">
        <f t="shared" si="7"/>
        <v>0.38472199020860393</v>
      </c>
      <c r="G139">
        <f t="shared" si="8"/>
        <v>0.39947527962707957</v>
      </c>
    </row>
    <row r="140" spans="5:7" x14ac:dyDescent="0.3">
      <c r="E140">
        <f t="shared" si="10"/>
        <v>0.20455184966164469</v>
      </c>
      <c r="F140">
        <f t="shared" si="7"/>
        <v>0.38465502263492951</v>
      </c>
      <c r="G140">
        <f t="shared" si="8"/>
        <v>0.40066067316167048</v>
      </c>
    </row>
    <row r="141" spans="5:7" x14ac:dyDescent="0.3">
      <c r="E141">
        <f t="shared" si="10"/>
        <v>0.20636204302148226</v>
      </c>
      <c r="F141">
        <f t="shared" si="7"/>
        <v>0.38457780064364205</v>
      </c>
      <c r="G141">
        <f t="shared" si="8"/>
        <v>0.40183909369228454</v>
      </c>
    </row>
    <row r="142" spans="5:7" x14ac:dyDescent="0.3">
      <c r="E142">
        <f t="shared" si="10"/>
        <v>0.20817223638131982</v>
      </c>
      <c r="F142">
        <f t="shared" si="7"/>
        <v>0.38449047371946093</v>
      </c>
      <c r="G142">
        <f t="shared" si="8"/>
        <v>0.40301064286853094</v>
      </c>
    </row>
    <row r="143" spans="5:7" x14ac:dyDescent="0.3">
      <c r="E143">
        <f t="shared" si="10"/>
        <v>0.20998242974115738</v>
      </c>
      <c r="F143">
        <f t="shared" si="7"/>
        <v>0.38439318789070492</v>
      </c>
      <c r="G143">
        <f t="shared" si="8"/>
        <v>0.40417541998966638</v>
      </c>
    </row>
    <row r="144" spans="5:7" x14ac:dyDescent="0.3">
      <c r="E144">
        <f t="shared" si="10"/>
        <v>0.21179262310099495</v>
      </c>
      <c r="F144">
        <f t="shared" si="7"/>
        <v>0.38428608583823615</v>
      </c>
      <c r="G144">
        <f t="shared" si="8"/>
        <v>0.40533352207867718</v>
      </c>
    </row>
    <row r="145" spans="5:7" x14ac:dyDescent="0.3">
      <c r="E145">
        <f t="shared" si="10"/>
        <v>0.21360281646083251</v>
      </c>
      <c r="F145">
        <f t="shared" si="7"/>
        <v>0.38416930700007329</v>
      </c>
      <c r="G145">
        <f t="shared" si="8"/>
        <v>0.40648504395341595</v>
      </c>
    </row>
    <row r="146" spans="5:7" x14ac:dyDescent="0.3">
      <c r="E146">
        <f t="shared" si="10"/>
        <v>0.21541300982067008</v>
      </c>
      <c r="F146">
        <f t="shared" si="7"/>
        <v>0.38404298767187711</v>
      </c>
      <c r="G146">
        <f t="shared" si="8"/>
        <v>0.40763007829493214</v>
      </c>
    </row>
    <row r="147" spans="5:7" x14ac:dyDescent="0.3">
      <c r="E147">
        <f t="shared" si="10"/>
        <v>0.21722320318050764</v>
      </c>
      <c r="F147">
        <f t="shared" si="7"/>
        <v>0.3839072611035072</v>
      </c>
      <c r="G147">
        <f t="shared" si="8"/>
        <v>0.40876871571313012</v>
      </c>
    </row>
    <row r="148" spans="5:7" x14ac:dyDescent="0.3">
      <c r="E148">
        <f t="shared" si="10"/>
        <v>0.2190333965403452</v>
      </c>
      <c r="F148">
        <f t="shared" si="7"/>
        <v>0.38376225759183374</v>
      </c>
      <c r="G148">
        <f t="shared" si="8"/>
        <v>0.40990104480988171</v>
      </c>
    </row>
    <row r="149" spans="5:7" x14ac:dyDescent="0.3">
      <c r="E149">
        <f t="shared" si="10"/>
        <v>0.22084358990018277</v>
      </c>
      <c r="F149">
        <f t="shared" si="7"/>
        <v>0.38360810456997924</v>
      </c>
      <c r="G149">
        <f t="shared" si="8"/>
        <v>0.4110271522397102</v>
      </c>
    </row>
    <row r="150" spans="5:7" x14ac:dyDescent="0.3">
      <c r="E150">
        <f t="shared" si="10"/>
        <v>0.22265378326002033</v>
      </c>
      <c r="F150">
        <f t="shared" si="7"/>
        <v>0.38344492669315605</v>
      </c>
      <c r="G150">
        <f t="shared" si="8"/>
        <v>0.41214712276815996</v>
      </c>
    </row>
    <row r="151" spans="5:7" x14ac:dyDescent="0.3">
      <c r="E151">
        <f t="shared" si="10"/>
        <v>0.2244639766198579</v>
      </c>
      <c r="F151">
        <f t="shared" si="7"/>
        <v>0.38327284592125549</v>
      </c>
      <c r="G151">
        <f t="shared" si="8"/>
        <v>0.41326103932795716</v>
      </c>
    </row>
    <row r="152" spans="5:7" x14ac:dyDescent="0.3">
      <c r="E152">
        <f t="shared" si="10"/>
        <v>0.22627416997969546</v>
      </c>
      <c r="F152">
        <f t="shared" si="7"/>
        <v>0.38309198159833774</v>
      </c>
      <c r="G152">
        <f t="shared" si="8"/>
        <v>0.41436898307306258</v>
      </c>
    </row>
    <row r="153" spans="5:7" x14ac:dyDescent="0.3">
      <c r="E153">
        <f t="shared" si="10"/>
        <v>0.22808436333953302</v>
      </c>
      <c r="F153">
        <f t="shared" si="7"/>
        <v>0.382902450529161</v>
      </c>
      <c r="G153">
        <f t="shared" si="8"/>
        <v>0.41547103343071196</v>
      </c>
    </row>
    <row r="154" spans="5:7" x14ac:dyDescent="0.3">
      <c r="E154">
        <f t="shared" si="10"/>
        <v>0.22989455669937059</v>
      </c>
      <c r="F154">
        <f t="shared" si="7"/>
        <v>0.38270436705288396</v>
      </c>
      <c r="G154">
        <f t="shared" si="8"/>
        <v>0.41656726815153311</v>
      </c>
    </row>
    <row r="155" spans="5:7" x14ac:dyDescent="0.3">
      <c r="E155">
        <f t="shared" si="10"/>
        <v>0.23170475005920815</v>
      </c>
      <c r="F155">
        <f t="shared" si="7"/>
        <v>0.38249784311406715</v>
      </c>
      <c r="G155">
        <f t="shared" si="8"/>
        <v>0.41765776335782723</v>
      </c>
    </row>
    <row r="156" spans="5:7" x14ac:dyDescent="0.3">
      <c r="E156">
        <f t="shared" si="10"/>
        <v>0.23351494341904572</v>
      </c>
      <c r="F156">
        <f t="shared" ref="F156:F165" si="11">E156^$B$3-E156</f>
        <v>0.38228298833109225</v>
      </c>
      <c r="G156">
        <f t="shared" ref="G156" si="12">(1-$B$3*$C$3)*E156^$B$3</f>
        <v>0.41874259359009386</v>
      </c>
    </row>
    <row r="157" spans="5:7" x14ac:dyDescent="0.3">
      <c r="E157">
        <f t="shared" ref="E157:E165" si="13">E156+$E$28</f>
        <v>0.23532513677888328</v>
      </c>
      <c r="F157">
        <f t="shared" si="11"/>
        <v>0.38205991006211265</v>
      </c>
      <c r="G157">
        <f t="shared" ref="G157:G165" si="14">(1-$B$3*$C$3)*E157^$B$3</f>
        <v>0.41982183185187727</v>
      </c>
    </row>
    <row r="158" spans="5:7" x14ac:dyDescent="0.3">
      <c r="E158">
        <f t="shared" si="13"/>
        <v>0.23713533013872085</v>
      </c>
      <c r="F158">
        <f t="shared" si="11"/>
        <v>0.38182871346864206</v>
      </c>
      <c r="G158">
        <f t="shared" si="14"/>
        <v>0.4208955496530068</v>
      </c>
    </row>
    <row r="159" spans="5:7" x14ac:dyDescent="0.3">
      <c r="E159">
        <f t="shared" si="13"/>
        <v>0.23894552349855841</v>
      </c>
      <c r="F159">
        <f t="shared" si="11"/>
        <v>0.38158950157688404</v>
      </c>
      <c r="G159">
        <f t="shared" si="14"/>
        <v>0.42196381705130087</v>
      </c>
    </row>
    <row r="160" spans="5:7" x14ac:dyDescent="0.3">
      <c r="E160">
        <f t="shared" si="13"/>
        <v>0.24075571685839597</v>
      </c>
      <c r="F160">
        <f t="shared" si="11"/>
        <v>0.38134237533689869</v>
      </c>
      <c r="G160">
        <f t="shared" si="14"/>
        <v>0.4230267026928004</v>
      </c>
    </row>
    <row r="161" spans="5:7" x14ac:dyDescent="0.3">
      <c r="E161">
        <f t="shared" si="13"/>
        <v>0.24256591021823354</v>
      </c>
      <c r="F161">
        <f t="shared" si="11"/>
        <v>0.38108743367969816</v>
      </c>
      <c r="G161">
        <f t="shared" si="14"/>
        <v>0.42408427385059361</v>
      </c>
    </row>
    <row r="162" spans="5:7" x14ac:dyDescent="0.3">
      <c r="E162">
        <f t="shared" si="13"/>
        <v>0.2443761035780711</v>
      </c>
      <c r="F162">
        <f t="shared" si="11"/>
        <v>0.38082477357235872</v>
      </c>
      <c r="G162">
        <f t="shared" si="14"/>
        <v>0.42513659646229229</v>
      </c>
    </row>
    <row r="163" spans="5:7" x14ac:dyDescent="0.3">
      <c r="E163">
        <f t="shared" si="13"/>
        <v>0.24618629693790867</v>
      </c>
      <c r="F163">
        <f t="shared" si="11"/>
        <v>0.38055449007123238</v>
      </c>
      <c r="G163">
        <f t="shared" si="14"/>
        <v>0.42618373516621594</v>
      </c>
    </row>
    <row r="164" spans="5:7" x14ac:dyDescent="0.3">
      <c r="E164">
        <f t="shared" si="13"/>
        <v>0.24799649029774623</v>
      </c>
      <c r="F164">
        <f t="shared" si="11"/>
        <v>0.38027667637333712</v>
      </c>
      <c r="G164">
        <f t="shared" si="14"/>
        <v>0.42722575333633672</v>
      </c>
    </row>
    <row r="165" spans="5:7" x14ac:dyDescent="0.3">
      <c r="E165">
        <f t="shared" si="13"/>
        <v>0.24980668365758379</v>
      </c>
      <c r="F165">
        <f t="shared" si="11"/>
        <v>0.37999142386600054</v>
      </c>
      <c r="G165">
        <f t="shared" si="14"/>
        <v>0.42826271311603736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142"/>
  <sheetViews>
    <sheetView zoomScaleNormal="100" workbookViewId="0">
      <selection activeCell="B1" sqref="B1"/>
    </sheetView>
  </sheetViews>
  <sheetFormatPr defaultRowHeight="14.4" x14ac:dyDescent="0.3"/>
  <cols>
    <col min="1" max="1" width="4.33203125" customWidth="1"/>
    <col min="9" max="9" width="4.33203125" customWidth="1"/>
    <col min="13" max="13" width="4.33203125" customWidth="1"/>
  </cols>
  <sheetData>
    <row r="1" spans="2:26" ht="15" x14ac:dyDescent="0.25">
      <c r="B1" t="s">
        <v>8</v>
      </c>
      <c r="J1" t="s">
        <v>10</v>
      </c>
      <c r="M1" t="s">
        <v>12</v>
      </c>
      <c r="V1" t="s">
        <v>26</v>
      </c>
      <c r="Y1" t="s">
        <v>3</v>
      </c>
      <c r="Z1" t="s">
        <v>7</v>
      </c>
    </row>
    <row r="2" spans="2:26" x14ac:dyDescent="0.3">
      <c r="B2" s="1" t="s">
        <v>0</v>
      </c>
      <c r="C2" s="1" t="s">
        <v>30</v>
      </c>
      <c r="D2" s="1" t="s">
        <v>1</v>
      </c>
      <c r="E2" s="1" t="s">
        <v>11</v>
      </c>
      <c r="F2" s="1" t="s">
        <v>31</v>
      </c>
      <c r="G2" s="1" t="s">
        <v>38</v>
      </c>
      <c r="J2" t="s">
        <v>29</v>
      </c>
      <c r="M2" t="s">
        <v>39</v>
      </c>
      <c r="V2" t="s">
        <v>6</v>
      </c>
      <c r="W2" t="s">
        <v>27</v>
      </c>
      <c r="Y2">
        <f>B7</f>
        <v>7.9999999999999982</v>
      </c>
      <c r="Z2">
        <v>0</v>
      </c>
    </row>
    <row r="3" spans="2:26" x14ac:dyDescent="0.3">
      <c r="B3">
        <f>1/3</f>
        <v>0.33333333333333331</v>
      </c>
      <c r="C3">
        <f>(1/12-E3-G3)/(1+G3)</f>
        <v>3.3003300330032993E-2</v>
      </c>
      <c r="D3">
        <f>1/(1+C3)</f>
        <v>0.96805111821086265</v>
      </c>
      <c r="E3">
        <v>0.04</v>
      </c>
      <c r="F3">
        <v>2</v>
      </c>
      <c r="G3">
        <v>0.01</v>
      </c>
      <c r="J3" t="s">
        <v>15</v>
      </c>
      <c r="M3" t="s">
        <v>47</v>
      </c>
      <c r="V3">
        <v>0</v>
      </c>
      <c r="W3">
        <f>V3^$B$3-($E$3+$G$3)*V3</f>
        <v>0</v>
      </c>
      <c r="Y3">
        <f>B7</f>
        <v>7.9999999999999982</v>
      </c>
      <c r="Z3">
        <f>1.4*C7</f>
        <v>2.2399999999999998</v>
      </c>
    </row>
    <row r="4" spans="2:26" ht="15" x14ac:dyDescent="0.25">
      <c r="V4">
        <f>B7/100</f>
        <v>7.9999999999999988E-2</v>
      </c>
      <c r="W4">
        <f>V4^$B$3-($E$3+$G$3)*V4</f>
        <v>0.42688693800637673</v>
      </c>
    </row>
    <row r="5" spans="2:26" ht="15" x14ac:dyDescent="0.25">
      <c r="B5" t="s">
        <v>2</v>
      </c>
      <c r="J5" t="s">
        <v>2</v>
      </c>
      <c r="M5" t="s">
        <v>28</v>
      </c>
      <c r="V5">
        <f t="shared" ref="V5:V36" si="0">V4+$V$4</f>
        <v>0.15999999999999998</v>
      </c>
      <c r="W5">
        <f t="shared" ref="W5:W68" si="1">V5^$B$3-($E$3+$G$3)*V5</f>
        <v>0.53488352331898126</v>
      </c>
    </row>
    <row r="6" spans="2:26" x14ac:dyDescent="0.3">
      <c r="B6" t="s">
        <v>3</v>
      </c>
      <c r="C6" t="s">
        <v>4</v>
      </c>
      <c r="D6" t="s">
        <v>37</v>
      </c>
      <c r="J6" t="s">
        <v>46</v>
      </c>
      <c r="V6">
        <f t="shared" si="0"/>
        <v>0.23999999999999996</v>
      </c>
      <c r="W6">
        <f t="shared" si="1"/>
        <v>0.60944650119077171</v>
      </c>
    </row>
    <row r="7" spans="2:26" x14ac:dyDescent="0.3">
      <c r="B7">
        <f>(B3/(C3+E3+G3+C3*G3))^(1/(1-B3))</f>
        <v>7.9999999999999982</v>
      </c>
      <c r="C7">
        <f>B7^B3-(E3+G3)*B7</f>
        <v>1.5999999999999999</v>
      </c>
      <c r="D7">
        <f>1-C7/B7^B3</f>
        <v>0.19999999999999996</v>
      </c>
      <c r="J7" t="s">
        <v>40</v>
      </c>
      <c r="V7">
        <f t="shared" si="0"/>
        <v>0.31999999999999995</v>
      </c>
      <c r="W7">
        <f t="shared" si="1"/>
        <v>0.66799037867067879</v>
      </c>
    </row>
    <row r="8" spans="2:26" ht="15" x14ac:dyDescent="0.25">
      <c r="V8">
        <f t="shared" si="0"/>
        <v>0.39999999999999991</v>
      </c>
      <c r="W8">
        <f t="shared" si="1"/>
        <v>0.7168062997280773</v>
      </c>
    </row>
    <row r="9" spans="2:26" ht="15" x14ac:dyDescent="0.25">
      <c r="B9" t="s">
        <v>21</v>
      </c>
      <c r="E9" t="s">
        <v>25</v>
      </c>
      <c r="V9">
        <f t="shared" si="0"/>
        <v>0.47999999999999987</v>
      </c>
      <c r="W9">
        <f t="shared" si="1"/>
        <v>0.75897352823377262</v>
      </c>
    </row>
    <row r="10" spans="2:26" ht="15" x14ac:dyDescent="0.25">
      <c r="B10" t="s">
        <v>22</v>
      </c>
      <c r="C10" t="s">
        <v>23</v>
      </c>
      <c r="E10" t="s">
        <v>5</v>
      </c>
      <c r="F10" t="s">
        <v>44</v>
      </c>
      <c r="G10" t="s">
        <v>45</v>
      </c>
      <c r="H10" t="s">
        <v>36</v>
      </c>
      <c r="J10" t="s">
        <v>33</v>
      </c>
      <c r="K10" t="s">
        <v>34</v>
      </c>
      <c r="L10" t="s">
        <v>32</v>
      </c>
      <c r="N10" t="s">
        <v>35</v>
      </c>
      <c r="V10">
        <f t="shared" si="0"/>
        <v>0.55999999999999983</v>
      </c>
      <c r="W10">
        <f t="shared" si="1"/>
        <v>0.79625705996171126</v>
      </c>
    </row>
    <row r="11" spans="2:26" ht="15" x14ac:dyDescent="0.25">
      <c r="B11">
        <f>B7/20</f>
        <v>0.39999999999999991</v>
      </c>
      <c r="C11">
        <v>0.49261735000000001</v>
      </c>
      <c r="E11">
        <v>0</v>
      </c>
      <c r="F11">
        <f>B11</f>
        <v>0.39999999999999991</v>
      </c>
      <c r="G11">
        <f>C11</f>
        <v>0.49261735000000001</v>
      </c>
      <c r="H11">
        <f>1-G11/F11^$B$3</f>
        <v>0.33141539345985049</v>
      </c>
      <c r="J11">
        <f>ABS(F11-$B$7)</f>
        <v>7.5999999999999979</v>
      </c>
      <c r="K11">
        <f>ABS(G11-$C$7)</f>
        <v>1.1073826499999999</v>
      </c>
      <c r="L11">
        <f>SQRT(J11^2+K11^2)</f>
        <v>7.6802536633578056</v>
      </c>
      <c r="N11">
        <f>IF(F111&gt;0,L111+MIN(L:L),1000+L111+MIN(L:L))</f>
        <v>9.6004620988314714E-3</v>
      </c>
      <c r="V11">
        <f t="shared" si="0"/>
        <v>0.63999999999999979</v>
      </c>
      <c r="W11">
        <f t="shared" si="1"/>
        <v>0.82977387601275332</v>
      </c>
    </row>
    <row r="12" spans="2:26" ht="15" x14ac:dyDescent="0.25">
      <c r="E12">
        <v>1</v>
      </c>
      <c r="F12">
        <f>IF((F11^$B$3+(1-$E$3)*F11-G11)/(1+$G$3)&gt;0,(F11^$B$3+(1-$E$3)*F11-G11)/(1+$G$3),0)</f>
        <v>0.62196925715651219</v>
      </c>
      <c r="G12">
        <f>IF(F12&gt;0,((1-$E$3+$B$3*F12^($B$3-1))/(1+$C$3)/(1+$G$3))^(1/$F$3)*G11,0)</f>
        <v>0.57419005633845721</v>
      </c>
      <c r="H12">
        <f t="shared" ref="H12:H75" si="2">1-G12/F12^$B$3</f>
        <v>0.3273341793506257</v>
      </c>
      <c r="J12">
        <f t="shared" ref="J12:J75" si="3">ABS(F12-$B$7)</f>
        <v>7.3780307428434861</v>
      </c>
      <c r="K12">
        <f t="shared" ref="K12:K75" si="4">ABS(G12-$C$7)</f>
        <v>1.0258099436615427</v>
      </c>
      <c r="L12">
        <f t="shared" ref="L12:L75" si="5">SQRT(J12^2+K12^2)</f>
        <v>7.4490015225437096</v>
      </c>
      <c r="V12">
        <f t="shared" si="0"/>
        <v>0.71999999999999975</v>
      </c>
      <c r="W12">
        <f t="shared" si="1"/>
        <v>0.86028094931143284</v>
      </c>
    </row>
    <row r="13" spans="2:26" ht="15" x14ac:dyDescent="0.25">
      <c r="B13" t="s">
        <v>41</v>
      </c>
      <c r="C13">
        <v>0.49299999999999999</v>
      </c>
      <c r="E13">
        <v>2</v>
      </c>
      <c r="F13">
        <f t="shared" ref="F13:F76" si="6">IF((F12^$B$3+(1-$E$3)*F12-G12)/(1+$G$3)&gt;0,(F12^$B$3+(1-$E$3)*F12-G12)/(1+$G$3),0)</f>
        <v>0.86782590562123685</v>
      </c>
      <c r="G13">
        <f t="shared" ref="G13:G76" si="7">IF(F13&gt;0,((1-$E$3+$B$3*F13^($B$3-1))/(1+$C$3)/(1+$G$3))^(1/$F$3)*G12,0)</f>
        <v>0.64740640443797604</v>
      </c>
      <c r="H13">
        <f t="shared" si="2"/>
        <v>0.32126623499911</v>
      </c>
      <c r="J13">
        <f t="shared" si="3"/>
        <v>7.1321740943787617</v>
      </c>
      <c r="K13">
        <f t="shared" si="4"/>
        <v>0.95259359556202383</v>
      </c>
      <c r="L13">
        <f t="shared" si="5"/>
        <v>7.1955084511682212</v>
      </c>
      <c r="V13">
        <f t="shared" si="0"/>
        <v>0.79999999999999971</v>
      </c>
      <c r="W13">
        <f t="shared" si="1"/>
        <v>0.88831776672255558</v>
      </c>
    </row>
    <row r="14" spans="2:26" ht="15" x14ac:dyDescent="0.25">
      <c r="B14" t="s">
        <v>42</v>
      </c>
      <c r="C14">
        <v>0.49199999999999999</v>
      </c>
      <c r="E14">
        <v>3</v>
      </c>
      <c r="F14">
        <f t="shared" si="6"/>
        <v>1.1282681883800214</v>
      </c>
      <c r="G14">
        <f t="shared" si="7"/>
        <v>0.71359303456815315</v>
      </c>
      <c r="H14">
        <f t="shared" si="2"/>
        <v>0.31454362308941308</v>
      </c>
      <c r="J14">
        <f t="shared" si="3"/>
        <v>6.871731811619977</v>
      </c>
      <c r="K14">
        <f t="shared" si="4"/>
        <v>0.88640696543184672</v>
      </c>
      <c r="L14">
        <f t="shared" si="5"/>
        <v>6.9286662063629585</v>
      </c>
      <c r="V14">
        <f t="shared" si="0"/>
        <v>0.87999999999999967</v>
      </c>
      <c r="W14">
        <f t="shared" si="1"/>
        <v>0.9142839714125568</v>
      </c>
    </row>
    <row r="15" spans="2:26" ht="15" x14ac:dyDescent="0.25">
      <c r="B15" t="s">
        <v>43</v>
      </c>
      <c r="C15" s="2">
        <v>0.49261735000000001</v>
      </c>
      <c r="E15">
        <v>4</v>
      </c>
      <c r="F15">
        <f t="shared" si="6"/>
        <v>1.3966262286162665</v>
      </c>
      <c r="G15">
        <f t="shared" si="7"/>
        <v>0.77378977370133151</v>
      </c>
      <c r="H15">
        <f t="shared" si="2"/>
        <v>0.30775006882486755</v>
      </c>
      <c r="J15">
        <f t="shared" si="3"/>
        <v>6.6033737713837315</v>
      </c>
      <c r="K15">
        <f t="shared" si="4"/>
        <v>0.82621022629866836</v>
      </c>
      <c r="L15">
        <f t="shared" si="5"/>
        <v>6.6548605171437742</v>
      </c>
      <c r="V15">
        <f t="shared" si="0"/>
        <v>0.95999999999999963</v>
      </c>
      <c r="W15">
        <f t="shared" si="1"/>
        <v>0.93848482973218794</v>
      </c>
    </row>
    <row r="16" spans="2:26" ht="15" x14ac:dyDescent="0.25">
      <c r="E16">
        <v>5</v>
      </c>
      <c r="F16">
        <f t="shared" si="6"/>
        <v>1.6680802037802289</v>
      </c>
      <c r="G16">
        <f t="shared" si="7"/>
        <v>0.82881406403618862</v>
      </c>
      <c r="H16">
        <f t="shared" si="2"/>
        <v>0.30114865956336356</v>
      </c>
      <c r="J16">
        <f t="shared" si="3"/>
        <v>6.3319197962197693</v>
      </c>
      <c r="K16">
        <f t="shared" si="4"/>
        <v>0.77118593596381124</v>
      </c>
      <c r="L16">
        <f t="shared" si="5"/>
        <v>6.3787095915700833</v>
      </c>
      <c r="V16">
        <f t="shared" si="0"/>
        <v>1.0399999999999996</v>
      </c>
      <c r="W16">
        <f t="shared" si="1"/>
        <v>0.96115940382017728</v>
      </c>
    </row>
    <row r="17" spans="5:23" ht="15" x14ac:dyDescent="0.25">
      <c r="E17">
        <v>6</v>
      </c>
      <c r="F17">
        <f t="shared" si="6"/>
        <v>1.9391179456310519</v>
      </c>
      <c r="G17">
        <f t="shared" si="7"/>
        <v>0.87931825706467093</v>
      </c>
      <c r="H17">
        <f t="shared" si="2"/>
        <v>0.29485567475338004</v>
      </c>
      <c r="J17">
        <f t="shared" si="3"/>
        <v>6.0608820543689461</v>
      </c>
      <c r="K17">
        <f t="shared" si="4"/>
        <v>0.72068174293532894</v>
      </c>
      <c r="L17">
        <f t="shared" si="5"/>
        <v>6.1035787413264231</v>
      </c>
      <c r="V17">
        <f t="shared" si="0"/>
        <v>1.1199999999999997</v>
      </c>
      <c r="W17">
        <f t="shared" si="1"/>
        <v>0.98249882037022085</v>
      </c>
    </row>
    <row r="18" spans="5:23" ht="15" x14ac:dyDescent="0.25">
      <c r="E18">
        <v>7</v>
      </c>
      <c r="F18">
        <f t="shared" si="6"/>
        <v>2.2071679477320312</v>
      </c>
      <c r="G18">
        <f t="shared" si="7"/>
        <v>0.92583209604256933</v>
      </c>
      <c r="H18">
        <f t="shared" si="2"/>
        <v>0.28891676599616301</v>
      </c>
      <c r="J18">
        <f t="shared" si="3"/>
        <v>5.7928320522679666</v>
      </c>
      <c r="K18">
        <f t="shared" si="4"/>
        <v>0.67416790395743054</v>
      </c>
      <c r="L18">
        <f t="shared" si="5"/>
        <v>5.8319298305543299</v>
      </c>
      <c r="V18">
        <f t="shared" si="0"/>
        <v>1.1999999999999997</v>
      </c>
      <c r="W18">
        <f t="shared" si="1"/>
        <v>1.0026585691826109</v>
      </c>
    </row>
    <row r="19" spans="5:23" ht="15" x14ac:dyDescent="0.25">
      <c r="E19">
        <v>8</v>
      </c>
      <c r="F19">
        <f t="shared" si="6"/>
        <v>2.4703480793824388</v>
      </c>
      <c r="G19">
        <f t="shared" si="7"/>
        <v>0.9687930114539558</v>
      </c>
      <c r="H19">
        <f t="shared" si="2"/>
        <v>0.28334256037933891</v>
      </c>
      <c r="J19">
        <f t="shared" si="3"/>
        <v>5.5296519206175594</v>
      </c>
      <c r="K19">
        <f t="shared" si="4"/>
        <v>0.63120698854604407</v>
      </c>
      <c r="L19">
        <f t="shared" si="5"/>
        <v>5.5655613037301848</v>
      </c>
      <c r="V19">
        <f t="shared" si="0"/>
        <v>1.2799999999999998</v>
      </c>
      <c r="W19">
        <f t="shared" si="1"/>
        <v>1.0217670466379625</v>
      </c>
    </row>
    <row r="20" spans="5:23" ht="15" x14ac:dyDescent="0.25">
      <c r="E20">
        <v>9</v>
      </c>
      <c r="F20">
        <f t="shared" si="6"/>
        <v>2.7272898528858778</v>
      </c>
      <c r="G20">
        <f t="shared" si="7"/>
        <v>1.0085677038013043</v>
      </c>
      <c r="H20">
        <f t="shared" si="2"/>
        <v>0.27812618012873858</v>
      </c>
      <c r="J20">
        <f t="shared" si="3"/>
        <v>5.27271014711412</v>
      </c>
      <c r="K20">
        <f t="shared" si="4"/>
        <v>0.59143229619869553</v>
      </c>
      <c r="L20">
        <f t="shared" si="5"/>
        <v>5.3057765177650547</v>
      </c>
      <c r="V20">
        <f t="shared" si="0"/>
        <v>1.3599999999999999</v>
      </c>
      <c r="W20">
        <f t="shared" si="1"/>
        <v>1.0399316513508927</v>
      </c>
    </row>
    <row r="21" spans="5:23" ht="15" x14ac:dyDescent="0.25">
      <c r="E21">
        <v>10</v>
      </c>
      <c r="F21">
        <f t="shared" si="6"/>
        <v>2.9770127771487433</v>
      </c>
      <c r="G21">
        <f t="shared" si="7"/>
        <v>1.0454677012317608</v>
      </c>
      <c r="H21">
        <f t="shared" si="2"/>
        <v>0.27325220847212661</v>
      </c>
      <c r="J21">
        <f t="shared" si="3"/>
        <v>5.0229872228512544</v>
      </c>
      <c r="K21">
        <f t="shared" si="4"/>
        <v>0.55453229876823906</v>
      </c>
      <c r="L21">
        <f t="shared" si="5"/>
        <v>5.0535043990585526</v>
      </c>
      <c r="V21">
        <f t="shared" si="0"/>
        <v>1.44</v>
      </c>
      <c r="W21">
        <f t="shared" si="1"/>
        <v>1.057243234657234</v>
      </c>
    </row>
    <row r="22" spans="5:23" ht="15" x14ac:dyDescent="0.25">
      <c r="E22">
        <v>11</v>
      </c>
      <c r="F22">
        <f t="shared" si="6"/>
        <v>3.2188326582601503</v>
      </c>
      <c r="G22">
        <f t="shared" si="7"/>
        <v>1.0797607558019446</v>
      </c>
      <c r="H22">
        <f t="shared" si="2"/>
        <v>0.2687014047401981</v>
      </c>
      <c r="J22">
        <f t="shared" si="3"/>
        <v>4.7811673417398479</v>
      </c>
      <c r="K22">
        <f t="shared" si="4"/>
        <v>0.52023924419805523</v>
      </c>
      <c r="L22">
        <f t="shared" si="5"/>
        <v>4.8093876970902905</v>
      </c>
      <c r="V22">
        <f t="shared" si="0"/>
        <v>1.52</v>
      </c>
      <c r="W22">
        <f t="shared" si="1"/>
        <v>1.0737794157889662</v>
      </c>
    </row>
    <row r="23" spans="5:23" ht="15" x14ac:dyDescent="0.25">
      <c r="E23">
        <v>12</v>
      </c>
      <c r="F23">
        <f t="shared" si="6"/>
        <v>3.4522934462918937</v>
      </c>
      <c r="G23">
        <f t="shared" si="7"/>
        <v>1.1116793356497536</v>
      </c>
      <c r="H23">
        <f t="shared" si="2"/>
        <v>0.26445322055045606</v>
      </c>
      <c r="J23">
        <f t="shared" si="3"/>
        <v>4.5477065537081049</v>
      </c>
      <c r="K23">
        <f t="shared" si="4"/>
        <v>0.48832066435024624</v>
      </c>
      <c r="L23">
        <f t="shared" si="5"/>
        <v>4.5738487043048455</v>
      </c>
      <c r="V23">
        <f t="shared" si="0"/>
        <v>1.6</v>
      </c>
      <c r="W23">
        <f t="shared" si="1"/>
        <v>1.0896070952851464</v>
      </c>
    </row>
    <row r="24" spans="5:23" ht="15" x14ac:dyDescent="0.25">
      <c r="E24">
        <v>13</v>
      </c>
      <c r="F24">
        <f t="shared" si="6"/>
        <v>3.6771157763424918</v>
      </c>
      <c r="G24">
        <f t="shared" si="7"/>
        <v>1.1414270604088455</v>
      </c>
      <c r="H24">
        <f t="shared" si="2"/>
        <v>0.26048714175449195</v>
      </c>
      <c r="J24">
        <f t="shared" si="3"/>
        <v>4.3228842236575069</v>
      </c>
      <c r="K24">
        <f t="shared" si="4"/>
        <v>0.45857293959115442</v>
      </c>
      <c r="L24">
        <f t="shared" si="5"/>
        <v>4.3471389616703355</v>
      </c>
      <c r="V24">
        <f t="shared" si="0"/>
        <v>1.6800000000000002</v>
      </c>
      <c r="W24">
        <f t="shared" si="1"/>
        <v>1.1047843905526258</v>
      </c>
    </row>
    <row r="25" spans="5:23" ht="15" x14ac:dyDescent="0.25">
      <c r="E25">
        <v>14</v>
      </c>
      <c r="F25">
        <f t="shared" si="6"/>
        <v>3.8931575852931362</v>
      </c>
      <c r="G25">
        <f t="shared" si="7"/>
        <v>1.1691836563789912</v>
      </c>
      <c r="H25">
        <f t="shared" si="2"/>
        <v>0.25678338816081425</v>
      </c>
      <c r="J25">
        <f t="shared" si="3"/>
        <v>4.1068424147068621</v>
      </c>
      <c r="K25">
        <f t="shared" si="4"/>
        <v>0.43081634362100862</v>
      </c>
      <c r="L25">
        <f t="shared" si="5"/>
        <v>4.1293773551428146</v>
      </c>
      <c r="V25">
        <f t="shared" si="0"/>
        <v>1.7600000000000002</v>
      </c>
      <c r="W25">
        <f t="shared" si="1"/>
        <v>1.1193621473595372</v>
      </c>
    </row>
    <row r="26" spans="5:23" ht="15" x14ac:dyDescent="0.25">
      <c r="E26">
        <v>15</v>
      </c>
      <c r="F26">
        <f t="shared" si="6"/>
        <v>4.1003836219432053</v>
      </c>
      <c r="G26">
        <f t="shared" si="7"/>
        <v>1.1951088291057179</v>
      </c>
      <c r="H26">
        <f t="shared" si="2"/>
        <v>0.25332325635225794</v>
      </c>
      <c r="J26">
        <f t="shared" si="3"/>
        <v>3.899616378056793</v>
      </c>
      <c r="K26">
        <f t="shared" si="4"/>
        <v>0.40489117089428195</v>
      </c>
      <c r="L26">
        <f t="shared" si="5"/>
        <v>3.9205796454449082</v>
      </c>
      <c r="V26">
        <f t="shared" si="0"/>
        <v>1.8400000000000003</v>
      </c>
      <c r="W26">
        <f t="shared" si="1"/>
        <v>1.1333851350456834</v>
      </c>
    </row>
    <row r="27" spans="5:23" ht="15" x14ac:dyDescent="0.25">
      <c r="E27">
        <v>16</v>
      </c>
      <c r="F27">
        <f t="shared" si="6"/>
        <v>4.2988416124419482</v>
      </c>
      <c r="G27">
        <f t="shared" si="7"/>
        <v>1.2193453318394192</v>
      </c>
      <c r="H27">
        <f t="shared" si="2"/>
        <v>0.25008926273394583</v>
      </c>
      <c r="J27">
        <f t="shared" si="3"/>
        <v>3.70115838755805</v>
      </c>
      <c r="K27">
        <f t="shared" si="4"/>
        <v>0.38065466816058069</v>
      </c>
      <c r="L27">
        <f t="shared" si="5"/>
        <v>3.720681575489059</v>
      </c>
      <c r="V27">
        <f t="shared" si="0"/>
        <v>1.9200000000000004</v>
      </c>
      <c r="W27">
        <f t="shared" si="1"/>
        <v>1.1468930023815436</v>
      </c>
    </row>
    <row r="28" spans="5:23" ht="15" x14ac:dyDescent="0.25">
      <c r="E28">
        <v>17</v>
      </c>
      <c r="F28">
        <f t="shared" si="6"/>
        <v>4.4886434772137935</v>
      </c>
      <c r="G28">
        <f t="shared" si="7"/>
        <v>1.2420214278991177</v>
      </c>
      <c r="H28">
        <f t="shared" si="2"/>
        <v>0.2470651751961519</v>
      </c>
      <c r="J28">
        <f t="shared" si="3"/>
        <v>3.5113565227862047</v>
      </c>
      <c r="K28">
        <f t="shared" si="4"/>
        <v>0.35797857210088213</v>
      </c>
      <c r="L28">
        <f t="shared" si="5"/>
        <v>3.5295570951886601</v>
      </c>
      <c r="V28">
        <f t="shared" si="0"/>
        <v>2.0000000000000004</v>
      </c>
      <c r="W28">
        <f t="shared" si="1"/>
        <v>1.1599210498948731</v>
      </c>
    </row>
    <row r="29" spans="5:23" ht="15" x14ac:dyDescent="0.25">
      <c r="E29">
        <v>18</v>
      </c>
      <c r="F29">
        <f t="shared" si="6"/>
        <v>4.6699504303366419</v>
      </c>
      <c r="G29">
        <f t="shared" si="7"/>
        <v>1.2632528898826416</v>
      </c>
      <c r="H29">
        <f t="shared" si="2"/>
        <v>0.2442359838905428</v>
      </c>
      <c r="J29">
        <f t="shared" si="3"/>
        <v>3.3300495696633563</v>
      </c>
      <c r="K29">
        <f t="shared" si="4"/>
        <v>0.33674711011735825</v>
      </c>
      <c r="L29">
        <f t="shared" si="5"/>
        <v>3.3470328281311339</v>
      </c>
      <c r="V29">
        <f t="shared" si="0"/>
        <v>2.0800000000000005</v>
      </c>
      <c r="W29">
        <f t="shared" si="1"/>
        <v>1.1725008597719815</v>
      </c>
    </row>
    <row r="30" spans="5:23" ht="15" x14ac:dyDescent="0.25">
      <c r="E30">
        <v>19</v>
      </c>
      <c r="F30">
        <f t="shared" si="6"/>
        <v>4.8429610959780796</v>
      </c>
      <c r="G30">
        <f t="shared" si="7"/>
        <v>1.2831446403888849</v>
      </c>
      <c r="H30">
        <f t="shared" si="2"/>
        <v>0.24158784026025304</v>
      </c>
      <c r="J30">
        <f t="shared" si="3"/>
        <v>3.1570389040219187</v>
      </c>
      <c r="K30">
        <f t="shared" si="4"/>
        <v>0.316855359611115</v>
      </c>
      <c r="L30">
        <f t="shared" si="5"/>
        <v>3.1728996139843768</v>
      </c>
      <c r="V30">
        <f t="shared" si="0"/>
        <v>2.1600000000000006</v>
      </c>
      <c r="W30">
        <f t="shared" si="1"/>
        <v>1.1846608140191301</v>
      </c>
    </row>
    <row r="31" spans="5:23" ht="15" x14ac:dyDescent="0.25">
      <c r="E31">
        <v>20</v>
      </c>
      <c r="F31">
        <f t="shared" si="6"/>
        <v>5.0079019922650758</v>
      </c>
      <c r="G31">
        <f t="shared" si="7"/>
        <v>1.3017921119334779</v>
      </c>
      <c r="H31">
        <f t="shared" si="2"/>
        <v>0.23910798119553134</v>
      </c>
      <c r="J31">
        <f t="shared" si="3"/>
        <v>2.9920980077349224</v>
      </c>
      <c r="K31">
        <f t="shared" si="4"/>
        <v>0.29820788806652199</v>
      </c>
      <c r="L31">
        <f t="shared" si="5"/>
        <v>3.0069217536205337</v>
      </c>
      <c r="V31">
        <f t="shared" si="0"/>
        <v>2.2400000000000007</v>
      </c>
      <c r="W31">
        <f t="shared" si="1"/>
        <v>1.1964265240754359</v>
      </c>
    </row>
    <row r="32" spans="5:23" x14ac:dyDescent="0.3">
      <c r="E32">
        <v>21</v>
      </c>
      <c r="F32">
        <f t="shared" si="6"/>
        <v>5.1650198887448129</v>
      </c>
      <c r="G32">
        <f t="shared" si="7"/>
        <v>1.3192823844487416</v>
      </c>
      <c r="H32">
        <f t="shared" si="2"/>
        <v>0.23678464803363253</v>
      </c>
      <c r="J32">
        <f t="shared" si="3"/>
        <v>2.8349801112551853</v>
      </c>
      <c r="K32">
        <f t="shared" si="4"/>
        <v>0.28071761555125829</v>
      </c>
      <c r="L32">
        <f t="shared" si="5"/>
        <v>2.8488444343089792</v>
      </c>
      <c r="V32">
        <f t="shared" si="0"/>
        <v>2.3200000000000007</v>
      </c>
      <c r="W32">
        <f t="shared" si="1"/>
        <v>1.2078211896052458</v>
      </c>
    </row>
    <row r="33" spans="5:23" x14ac:dyDescent="0.3">
      <c r="E33">
        <v>22</v>
      </c>
      <c r="F33">
        <f t="shared" si="6"/>
        <v>5.314575657717425</v>
      </c>
      <c r="G33">
        <f t="shared" si="7"/>
        <v>1.335695144784542</v>
      </c>
      <c r="H33">
        <f t="shared" si="2"/>
        <v>0.23460700590565842</v>
      </c>
      <c r="J33">
        <f t="shared" si="3"/>
        <v>2.6854243422825732</v>
      </c>
      <c r="K33">
        <f t="shared" si="4"/>
        <v>0.26430485521545788</v>
      </c>
      <c r="L33">
        <f t="shared" si="5"/>
        <v>2.6983997025300486</v>
      </c>
      <c r="V33">
        <f t="shared" si="0"/>
        <v>2.4000000000000008</v>
      </c>
      <c r="W33">
        <f t="shared" si="1"/>
        <v>1.2188659001643392</v>
      </c>
    </row>
    <row r="34" spans="5:23" x14ac:dyDescent="0.3">
      <c r="E34">
        <v>23</v>
      </c>
      <c r="F34">
        <f t="shared" si="6"/>
        <v>5.4568393244512503</v>
      </c>
      <c r="G34">
        <f>IF(F34&gt;0,((1-$E$3+$B$3*F34^($B$3-1))/(1+$C$3)/(1+$G$3))^(1/$F$3)*G33,0)</f>
        <v>1.3511035023757769</v>
      </c>
      <c r="H34">
        <f t="shared" si="2"/>
        <v>0.23256506643212982</v>
      </c>
      <c r="J34">
        <f t="shared" si="3"/>
        <v>2.5431606755487479</v>
      </c>
      <c r="K34">
        <f t="shared" si="4"/>
        <v>0.24889649762422295</v>
      </c>
      <c r="L34">
        <f t="shared" si="5"/>
        <v>2.5553112703127123</v>
      </c>
      <c r="V34">
        <f t="shared" si="0"/>
        <v>2.4800000000000009</v>
      </c>
      <c r="W34">
        <f t="shared" si="1"/>
        <v>1.2295798904214015</v>
      </c>
    </row>
    <row r="35" spans="5:23" x14ac:dyDescent="0.3">
      <c r="E35">
        <v>24</v>
      </c>
      <c r="F35">
        <f t="shared" si="6"/>
        <v>5.5920860849744516</v>
      </c>
      <c r="G35">
        <f t="shared" si="7"/>
        <v>1.3655746876331798</v>
      </c>
      <c r="H35">
        <f t="shared" si="2"/>
        <v>0.23064961528369776</v>
      </c>
      <c r="J35">
        <f t="shared" si="3"/>
        <v>2.4079139150255466</v>
      </c>
      <c r="K35">
        <f t="shared" si="4"/>
        <v>0.23442531236682007</v>
      </c>
      <c r="L35">
        <f t="shared" si="5"/>
        <v>2.4192983795414604</v>
      </c>
      <c r="V35">
        <f t="shared" si="0"/>
        <v>2.5600000000000009</v>
      </c>
      <c r="W35">
        <f t="shared" si="1"/>
        <v>1.2399807573413577</v>
      </c>
    </row>
    <row r="36" spans="5:23" x14ac:dyDescent="0.3">
      <c r="E36">
        <v>25</v>
      </c>
      <c r="F36">
        <f t="shared" si="6"/>
        <v>5.7205931085433059</v>
      </c>
      <c r="G36">
        <f t="shared" si="7"/>
        <v>1.3791706539028543</v>
      </c>
      <c r="H36">
        <f t="shared" si="2"/>
        <v>0.22885214524599728</v>
      </c>
      <c r="J36">
        <f t="shared" si="3"/>
        <v>2.2794068914566923</v>
      </c>
      <c r="K36">
        <f t="shared" si="4"/>
        <v>0.22082934609714555</v>
      </c>
      <c r="L36">
        <f t="shared" si="5"/>
        <v>2.2900789018979135</v>
      </c>
      <c r="V36">
        <f t="shared" si="0"/>
        <v>2.640000000000001</v>
      </c>
      <c r="W36">
        <f t="shared" si="1"/>
        <v>1.2500846460022368</v>
      </c>
    </row>
    <row r="37" spans="5:23" x14ac:dyDescent="0.3">
      <c r="E37">
        <v>26</v>
      </c>
      <c r="F37">
        <f t="shared" si="6"/>
        <v>5.842636979064026</v>
      </c>
      <c r="G37">
        <f t="shared" si="7"/>
        <v>1.391948599508009</v>
      </c>
      <c r="H37">
        <f t="shared" si="2"/>
        <v>0.22716479491707586</v>
      </c>
      <c r="J37">
        <f t="shared" si="3"/>
        <v>2.1573630209359722</v>
      </c>
      <c r="K37">
        <f t="shared" si="4"/>
        <v>0.20805140049199089</v>
      </c>
      <c r="L37">
        <f t="shared" si="5"/>
        <v>2.1673718161286177</v>
      </c>
      <c r="V37">
        <f t="shared" ref="V37:V68" si="8">V36+$V$4</f>
        <v>2.7200000000000011</v>
      </c>
      <c r="W37">
        <f t="shared" si="1"/>
        <v>1.2599064093817776</v>
      </c>
    </row>
    <row r="38" spans="5:23" x14ac:dyDescent="0.3">
      <c r="E38">
        <v>27</v>
      </c>
      <c r="F38">
        <f t="shared" si="6"/>
        <v>5.9584916585694518</v>
      </c>
      <c r="G38">
        <f t="shared" si="7"/>
        <v>1.4039614230680537</v>
      </c>
      <c r="H38">
        <f t="shared" si="2"/>
        <v>0.22558029287756931</v>
      </c>
      <c r="J38">
        <f t="shared" si="3"/>
        <v>2.0415083414305464</v>
      </c>
      <c r="K38">
        <f t="shared" si="4"/>
        <v>0.19603857693194615</v>
      </c>
      <c r="L38">
        <f t="shared" si="5"/>
        <v>2.0508991764043407</v>
      </c>
      <c r="V38">
        <f t="shared" si="8"/>
        <v>2.8000000000000012</v>
      </c>
      <c r="W38">
        <f t="shared" si="1"/>
        <v>1.2694597464129784</v>
      </c>
    </row>
    <row r="39" spans="5:23" x14ac:dyDescent="0.3">
      <c r="E39">
        <v>28</v>
      </c>
      <c r="F39">
        <f t="shared" si="6"/>
        <v>6.0684268783966901</v>
      </c>
      <c r="G39">
        <f t="shared" si="7"/>
        <v>1.4152581227247061</v>
      </c>
      <c r="H39">
        <f t="shared" si="2"/>
        <v>0.22409190702023374</v>
      </c>
      <c r="J39">
        <f t="shared" si="3"/>
        <v>1.9315731216033081</v>
      </c>
      <c r="K39">
        <f t="shared" si="4"/>
        <v>0.18474187727529379</v>
      </c>
      <c r="L39">
        <f t="shared" si="5"/>
        <v>1.9403876636691824</v>
      </c>
      <c r="V39">
        <f t="shared" si="8"/>
        <v>2.8800000000000012</v>
      </c>
      <c r="W39">
        <f t="shared" si="1"/>
        <v>1.2787573217960251</v>
      </c>
    </row>
    <row r="40" spans="5:23" x14ac:dyDescent="0.3">
      <c r="E40">
        <v>29</v>
      </c>
      <c r="F40">
        <f t="shared" si="6"/>
        <v>6.1727068814869934</v>
      </c>
      <c r="G40">
        <f t="shared" si="7"/>
        <v>1.4258841479037982</v>
      </c>
      <c r="H40">
        <f t="shared" si="2"/>
        <v>0.22269339865309534</v>
      </c>
      <c r="J40">
        <f t="shared" si="3"/>
        <v>1.8272931185130048</v>
      </c>
      <c r="K40">
        <f t="shared" si="4"/>
        <v>0.17411585209620162</v>
      </c>
      <c r="L40">
        <f t="shared" si="5"/>
        <v>1.8355697946185998</v>
      </c>
      <c r="V40">
        <f t="shared" si="8"/>
        <v>2.9600000000000013</v>
      </c>
      <c r="W40">
        <f t="shared" si="1"/>
        <v>1.2878108704136637</v>
      </c>
    </row>
    <row r="41" spans="5:23" x14ac:dyDescent="0.3">
      <c r="E41">
        <v>30</v>
      </c>
      <c r="F41">
        <f t="shared" si="6"/>
        <v>6.2715894533479073</v>
      </c>
      <c r="G41">
        <f t="shared" si="7"/>
        <v>1.4358817106679329</v>
      </c>
      <c r="H41">
        <f t="shared" si="2"/>
        <v>0.22137898096642461</v>
      </c>
      <c r="J41">
        <f t="shared" si="3"/>
        <v>1.7284105466520909</v>
      </c>
      <c r="K41">
        <f t="shared" si="4"/>
        <v>0.16411828933206696</v>
      </c>
      <c r="L41">
        <f t="shared" si="5"/>
        <v>1.7361848492229921</v>
      </c>
      <c r="V41">
        <f t="shared" si="8"/>
        <v>3.0400000000000014</v>
      </c>
      <c r="W41">
        <f t="shared" si="1"/>
        <v>1.2966312886883482</v>
      </c>
    </row>
    <row r="42" spans="5:23" x14ac:dyDescent="0.3">
      <c r="E42">
        <v>31</v>
      </c>
      <c r="F42">
        <f t="shared" si="6"/>
        <v>6.3653251905084645</v>
      </c>
      <c r="G42">
        <f t="shared" si="7"/>
        <v>1.4452900624680158</v>
      </c>
      <c r="H42">
        <f t="shared" si="2"/>
        <v>0.22014328145772066</v>
      </c>
      <c r="J42">
        <f t="shared" si="3"/>
        <v>1.6346748094915338</v>
      </c>
      <c r="K42">
        <f t="shared" si="4"/>
        <v>0.15470993753198403</v>
      </c>
      <c r="L42">
        <f t="shared" si="5"/>
        <v>1.6419795667295414</v>
      </c>
      <c r="V42">
        <f t="shared" si="8"/>
        <v>3.1200000000000014</v>
      </c>
      <c r="W42">
        <f t="shared" si="1"/>
        <v>1.3052287148125608</v>
      </c>
    </row>
    <row r="43" spans="5:23" x14ac:dyDescent="0.3">
      <c r="E43">
        <v>32</v>
      </c>
      <c r="F43">
        <f t="shared" si="6"/>
        <v>6.4541569643841115</v>
      </c>
      <c r="G43">
        <f t="shared" si="7"/>
        <v>1.4541457411059708</v>
      </c>
      <c r="H43">
        <f t="shared" si="2"/>
        <v>0.21898130792840798</v>
      </c>
      <c r="J43">
        <f t="shared" si="3"/>
        <v>1.5458430356158868</v>
      </c>
      <c r="K43">
        <f t="shared" si="4"/>
        <v>0.14585425889402903</v>
      </c>
      <c r="L43">
        <f t="shared" si="5"/>
        <v>1.552708651228448</v>
      </c>
      <c r="V43">
        <f t="shared" si="8"/>
        <v>3.2000000000000015</v>
      </c>
      <c r="W43">
        <f t="shared" si="1"/>
        <v>1.3136125994561547</v>
      </c>
    </row>
    <row r="44" spans="5:23" x14ac:dyDescent="0.3">
      <c r="E44">
        <v>33</v>
      </c>
      <c r="F44">
        <f t="shared" si="6"/>
        <v>6.5383195458216941</v>
      </c>
      <c r="G44">
        <f t="shared" si="7"/>
        <v>1.4624827919203658</v>
      </c>
      <c r="H44">
        <f t="shared" si="2"/>
        <v>0.21788841769335376</v>
      </c>
      <c r="J44">
        <f t="shared" si="3"/>
        <v>1.4616804541783042</v>
      </c>
      <c r="K44">
        <f t="shared" si="4"/>
        <v>0.13751720807963408</v>
      </c>
      <c r="L44">
        <f t="shared" si="5"/>
        <v>1.4681351207041236</v>
      </c>
      <c r="V44">
        <f t="shared" si="8"/>
        <v>3.2800000000000016</v>
      </c>
      <c r="W44">
        <f t="shared" si="1"/>
        <v>1.321791768289313</v>
      </c>
    </row>
    <row r="45" spans="5:23" x14ac:dyDescent="0.3">
      <c r="E45">
        <v>34</v>
      </c>
      <c r="F45">
        <f t="shared" si="6"/>
        <v>6.6180393615780648</v>
      </c>
      <c r="G45">
        <f t="shared" si="7"/>
        <v>1.4703329665587228</v>
      </c>
      <c r="H45">
        <f t="shared" si="2"/>
        <v>0.21686028967495252</v>
      </c>
      <c r="J45">
        <f t="shared" si="3"/>
        <v>1.3819606384219334</v>
      </c>
      <c r="K45">
        <f t="shared" si="4"/>
        <v>0.12966703344127706</v>
      </c>
      <c r="L45">
        <f t="shared" si="5"/>
        <v>1.3880305276574501</v>
      </c>
      <c r="V45">
        <f t="shared" si="8"/>
        <v>3.3600000000000017</v>
      </c>
      <c r="W45">
        <f t="shared" si="1"/>
        <v>1.3297744774437015</v>
      </c>
    </row>
    <row r="46" spans="5:23" x14ac:dyDescent="0.3">
      <c r="E46">
        <v>35</v>
      </c>
      <c r="F46">
        <f t="shared" si="6"/>
        <v>6.6935343588775318</v>
      </c>
      <c r="G46">
        <f t="shared" si="7"/>
        <v>1.4777259021725597</v>
      </c>
      <c r="H46">
        <f t="shared" si="2"/>
        <v>0.21589289908466736</v>
      </c>
      <c r="J46">
        <f t="shared" si="3"/>
        <v>1.3064656411224664</v>
      </c>
      <c r="K46">
        <f t="shared" si="4"/>
        <v>0.12227409782744014</v>
      </c>
      <c r="L46">
        <f t="shared" si="5"/>
        <v>1.3121750746120167</v>
      </c>
      <c r="V46">
        <f t="shared" si="8"/>
        <v>3.4400000000000017</v>
      </c>
      <c r="W46">
        <f t="shared" si="1"/>
        <v>1.3375684628575151</v>
      </c>
    </row>
    <row r="47" spans="5:23" x14ac:dyDescent="0.3">
      <c r="E47">
        <v>36</v>
      </c>
      <c r="F47">
        <f t="shared" si="6"/>
        <v>6.7650139582105862</v>
      </c>
      <c r="G47">
        <f t="shared" si="7"/>
        <v>1.4846892834387984</v>
      </c>
      <c r="H47">
        <f t="shared" si="2"/>
        <v>0.21498249442497852</v>
      </c>
      <c r="J47">
        <f t="shared" si="3"/>
        <v>1.2349860417894121</v>
      </c>
      <c r="K47">
        <f t="shared" si="4"/>
        <v>0.11531071656120151</v>
      </c>
      <c r="L47">
        <f t="shared" si="5"/>
        <v>1.240357643894912</v>
      </c>
      <c r="V47">
        <f t="shared" si="8"/>
        <v>3.5200000000000018</v>
      </c>
      <c r="W47">
        <f t="shared" si="1"/>
        <v>1.3451809843045568</v>
      </c>
    </row>
    <row r="48" spans="5:23" x14ac:dyDescent="0.3">
      <c r="E48">
        <v>37</v>
      </c>
      <c r="F48">
        <f t="shared" si="6"/>
        <v>6.8326790778485709</v>
      </c>
      <c r="G48">
        <f t="shared" si="7"/>
        <v>1.4912489894548793</v>
      </c>
      <c r="H48">
        <f t="shared" si="2"/>
        <v>0.21412557657281672</v>
      </c>
      <c r="J48">
        <f t="shared" si="3"/>
        <v>1.1673209221514274</v>
      </c>
      <c r="K48">
        <f t="shared" si="4"/>
        <v>0.1087510105451206</v>
      </c>
      <c r="L48">
        <f t="shared" si="5"/>
        <v>1.172375757846879</v>
      </c>
      <c r="V48">
        <f t="shared" si="8"/>
        <v>3.6000000000000019</v>
      </c>
      <c r="W48">
        <f t="shared" si="1"/>
        <v>1.3526188647871062</v>
      </c>
    </row>
    <row r="49" spans="5:23" x14ac:dyDescent="0.3">
      <c r="E49">
        <v>38</v>
      </c>
      <c r="F49">
        <f t="shared" si="6"/>
        <v>6.8967222162902493</v>
      </c>
      <c r="G49">
        <f t="shared" si="7"/>
        <v>1.4974292272596965</v>
      </c>
      <c r="H49">
        <f t="shared" si="2"/>
        <v>0.21331887973139196</v>
      </c>
      <c r="J49">
        <f t="shared" si="3"/>
        <v>1.1032777837097489</v>
      </c>
      <c r="K49">
        <f t="shared" si="4"/>
        <v>0.10257077274030335</v>
      </c>
      <c r="L49">
        <f t="shared" si="5"/>
        <v>1.1080354829372743</v>
      </c>
      <c r="V49">
        <f t="shared" si="8"/>
        <v>3.6800000000000019</v>
      </c>
      <c r="W49">
        <f t="shared" si="1"/>
        <v>1.3598885258723283</v>
      </c>
    </row>
    <row r="50" spans="5:23" x14ac:dyDescent="0.3">
      <c r="E50">
        <v>39</v>
      </c>
      <c r="F50">
        <f t="shared" si="6"/>
        <v>6.9573275811324731</v>
      </c>
      <c r="G50">
        <f t="shared" si="7"/>
        <v>1.5032526534866244</v>
      </c>
      <c r="H50">
        <f t="shared" si="2"/>
        <v>0.21255935406070847</v>
      </c>
      <c r="J50">
        <f t="shared" si="3"/>
        <v>1.0426724188675252</v>
      </c>
      <c r="K50">
        <f t="shared" si="4"/>
        <v>9.6747346513375465E-2</v>
      </c>
      <c r="L50">
        <f t="shared" si="5"/>
        <v>1.0471512890334591</v>
      </c>
      <c r="V50">
        <f t="shared" si="8"/>
        <v>3.760000000000002</v>
      </c>
      <c r="W50">
        <f t="shared" si="1"/>
        <v>1.3669960194685176</v>
      </c>
    </row>
    <row r="51" spans="5:23" x14ac:dyDescent="0.3">
      <c r="E51">
        <v>40</v>
      </c>
      <c r="F51">
        <f t="shared" si="6"/>
        <v>7.0146712547530123</v>
      </c>
      <c r="G51">
        <f t="shared" si="7"/>
        <v>1.5087404854491198</v>
      </c>
      <c r="H51">
        <f t="shared" si="2"/>
        <v>0.21184414981806288</v>
      </c>
      <c r="J51">
        <f t="shared" si="3"/>
        <v>0.98532874524698588</v>
      </c>
      <c r="K51">
        <f t="shared" si="4"/>
        <v>9.1259514550880105E-2</v>
      </c>
      <c r="L51">
        <f t="shared" si="5"/>
        <v>0.98954587321966125</v>
      </c>
      <c r="V51">
        <f t="shared" si="8"/>
        <v>3.8400000000000021</v>
      </c>
      <c r="W51">
        <f t="shared" si="1"/>
        <v>1.3739470564675456</v>
      </c>
    </row>
    <row r="52" spans="5:23" x14ac:dyDescent="0.3">
      <c r="E52">
        <v>41</v>
      </c>
      <c r="F52">
        <f t="shared" si="6"/>
        <v>7.0689213887770332</v>
      </c>
      <c r="G52">
        <f t="shared" si="7"/>
        <v>1.5139126027863503</v>
      </c>
      <c r="H52">
        <f t="shared" si="2"/>
        <v>0.21117060285856071</v>
      </c>
      <c r="J52">
        <f t="shared" si="3"/>
        <v>0.93107861122296498</v>
      </c>
      <c r="K52">
        <f t="shared" si="4"/>
        <v>8.6087397213649552E-2</v>
      </c>
      <c r="L52">
        <f t="shared" si="5"/>
        <v>0.93504995601085716</v>
      </c>
      <c r="V52">
        <f t="shared" si="8"/>
        <v>3.9200000000000021</v>
      </c>
      <c r="W52">
        <f t="shared" si="1"/>
        <v>1.3807470326210487</v>
      </c>
    </row>
    <row r="53" spans="5:23" x14ac:dyDescent="0.3">
      <c r="E53">
        <v>42</v>
      </c>
      <c r="F53">
        <f t="shared" si="6"/>
        <v>7.1202384206242826</v>
      </c>
      <c r="G53">
        <f t="shared" si="7"/>
        <v>1.5187876406501193</v>
      </c>
      <c r="H53">
        <f t="shared" si="2"/>
        <v>0.21053622136233063</v>
      </c>
      <c r="J53">
        <f t="shared" si="3"/>
        <v>0.87976157937571564</v>
      </c>
      <c r="K53">
        <f t="shared" si="4"/>
        <v>8.1212359349880581E-2</v>
      </c>
      <c r="L53">
        <f t="shared" si="5"/>
        <v>0.88350205650967661</v>
      </c>
      <c r="V53">
        <f t="shared" si="8"/>
        <v>4.0000000000000018</v>
      </c>
      <c r="W53">
        <f t="shared" si="1"/>
        <v>1.3874010519681994</v>
      </c>
    </row>
    <row r="54" spans="5:23" x14ac:dyDescent="0.3">
      <c r="E54">
        <v>43</v>
      </c>
      <c r="F54">
        <f t="shared" si="6"/>
        <v>7.1687753065462907</v>
      </c>
      <c r="G54">
        <f t="shared" si="7"/>
        <v>1.5233830752903221</v>
      </c>
      <c r="H54">
        <f t="shared" si="2"/>
        <v>0.20993867366988983</v>
      </c>
      <c r="J54">
        <f t="shared" si="3"/>
        <v>0.83122469345370753</v>
      </c>
      <c r="K54">
        <f t="shared" si="4"/>
        <v>7.6616924709677736E-2</v>
      </c>
      <c r="L54">
        <f t="shared" si="5"/>
        <v>0.83474825196533264</v>
      </c>
      <c r="V54">
        <f t="shared" si="8"/>
        <v>4.0800000000000018</v>
      </c>
      <c r="W54">
        <f t="shared" si="1"/>
        <v>1.3939139480908027</v>
      </c>
    </row>
    <row r="55" spans="5:23" x14ac:dyDescent="0.3">
      <c r="E55">
        <v>44</v>
      </c>
      <c r="F55">
        <f t="shared" si="6"/>
        <v>7.2146777664977595</v>
      </c>
      <c r="G55">
        <f t="shared" si="7"/>
        <v>1.5277153027905053</v>
      </c>
      <c r="H55">
        <f t="shared" si="2"/>
        <v>0.20937577712015809</v>
      </c>
      <c r="J55">
        <f t="shared" si="3"/>
        <v>0.78532223350223873</v>
      </c>
      <c r="K55">
        <f t="shared" si="4"/>
        <v>7.2284697209494597E-2</v>
      </c>
      <c r="L55">
        <f t="shared" si="5"/>
        <v>0.78864192627808793</v>
      </c>
      <c r="V55">
        <f t="shared" si="8"/>
        <v>4.1600000000000019</v>
      </c>
      <c r="W55">
        <f t="shared" si="1"/>
        <v>1.4002903034356231</v>
      </c>
    </row>
    <row r="56" spans="5:23" x14ac:dyDescent="0.3">
      <c r="E56">
        <v>45</v>
      </c>
      <c r="F56">
        <f t="shared" si="6"/>
        <v>7.2580845369734686</v>
      </c>
      <c r="G56">
        <f t="shared" si="7"/>
        <v>1.5317997116146993</v>
      </c>
      <c r="H56">
        <f t="shared" si="2"/>
        <v>0.2088454877971766</v>
      </c>
      <c r="J56">
        <f t="shared" si="3"/>
        <v>0.74191546302652966</v>
      </c>
      <c r="K56">
        <f t="shared" si="4"/>
        <v>6.8200288385300567E-2</v>
      </c>
      <c r="L56">
        <f t="shared" si="5"/>
        <v>0.74504351122179979</v>
      </c>
      <c r="V56">
        <f t="shared" si="8"/>
        <v>4.240000000000002</v>
      </c>
      <c r="W56">
        <f t="shared" si="1"/>
        <v>1.4065344669132911</v>
      </c>
    </row>
    <row r="57" spans="5:23" x14ac:dyDescent="0.3">
      <c r="E57">
        <v>46</v>
      </c>
      <c r="F57">
        <f t="shared" si="6"/>
        <v>7.2991276286056399</v>
      </c>
      <c r="G57">
        <f t="shared" si="7"/>
        <v>1.5356507495490668</v>
      </c>
      <c r="H57">
        <f t="shared" si="2"/>
        <v>0.20834589110178803</v>
      </c>
      <c r="J57">
        <f t="shared" si="3"/>
        <v>0.70087237139435832</v>
      </c>
      <c r="K57">
        <f t="shared" si="4"/>
        <v>6.4349250450933093E-2</v>
      </c>
      <c r="L57">
        <f t="shared" si="5"/>
        <v>0.70382022350707441</v>
      </c>
      <c r="V57">
        <f t="shared" si="8"/>
        <v>4.3200000000000021</v>
      </c>
      <c r="W57">
        <f t="shared" si="1"/>
        <v>1.4126505699569438</v>
      </c>
    </row>
    <row r="58" spans="5:23" x14ac:dyDescent="0.3">
      <c r="E58">
        <v>47</v>
      </c>
      <c r="F58">
        <f t="shared" si="6"/>
        <v>7.3379325858767954</v>
      </c>
      <c r="G58">
        <f t="shared" si="7"/>
        <v>1.5392819855549984</v>
      </c>
      <c r="H58">
        <f t="shared" si="2"/>
        <v>0.20787519307355418</v>
      </c>
      <c r="J58">
        <f t="shared" si="3"/>
        <v>0.6620674141232028</v>
      </c>
      <c r="K58">
        <f t="shared" si="4"/>
        <v>6.0718014445001467E-2</v>
      </c>
      <c r="L58">
        <f t="shared" si="5"/>
        <v>0.66484580025892315</v>
      </c>
      <c r="V58">
        <f t="shared" si="8"/>
        <v>4.4000000000000021</v>
      </c>
      <c r="W58">
        <f t="shared" si="1"/>
        <v>1.4186425412012917</v>
      </c>
    </row>
    <row r="59" spans="5:23" x14ac:dyDescent="0.3">
      <c r="E59">
        <v>48</v>
      </c>
      <c r="F59">
        <f t="shared" si="6"/>
        <v>7.3746187467762443</v>
      </c>
      <c r="G59">
        <f t="shared" si="7"/>
        <v>1.5427061669924016</v>
      </c>
      <c r="H59">
        <f t="shared" si="2"/>
        <v>0.20743171239617941</v>
      </c>
      <c r="J59">
        <f t="shared" si="3"/>
        <v>0.62538125322375393</v>
      </c>
      <c r="K59">
        <f t="shared" si="4"/>
        <v>5.7293833007598272E-2</v>
      </c>
      <c r="L59">
        <f t="shared" si="5"/>
        <v>0.62800023501939517</v>
      </c>
      <c r="V59">
        <f t="shared" si="8"/>
        <v>4.4800000000000022</v>
      </c>
      <c r="W59">
        <f t="shared" si="1"/>
        <v>1.4245141199234228</v>
      </c>
    </row>
    <row r="60" spans="5:23" x14ac:dyDescent="0.3">
      <c r="E60">
        <v>49</v>
      </c>
      <c r="F60">
        <f t="shared" si="6"/>
        <v>7.4092995006282241</v>
      </c>
      <c r="G60">
        <f t="shared" si="7"/>
        <v>1.5459352726216808</v>
      </c>
      <c r="H60">
        <f t="shared" si="2"/>
        <v>0.20701387302676599</v>
      </c>
      <c r="J60">
        <f t="shared" si="3"/>
        <v>0.59070049937177416</v>
      </c>
      <c r="K60">
        <f t="shared" si="4"/>
        <v>5.4064727378319022E-2</v>
      </c>
      <c r="L60">
        <f t="shared" si="5"/>
        <v>0.59316951599399925</v>
      </c>
      <c r="V60">
        <f t="shared" si="8"/>
        <v>4.5600000000000023</v>
      </c>
      <c r="W60">
        <f t="shared" si="1"/>
        <v>1.4302688683699394</v>
      </c>
    </row>
    <row r="61" spans="5:23" x14ac:dyDescent="0.3">
      <c r="E61">
        <v>50</v>
      </c>
      <c r="F61">
        <f t="shared" si="6"/>
        <v>7.4420825426577757</v>
      </c>
      <c r="G61">
        <f t="shared" si="7"/>
        <v>1.5489805617491423</v>
      </c>
      <c r="H61">
        <f t="shared" si="2"/>
        <v>0.20662019739550508</v>
      </c>
      <c r="J61">
        <f t="shared" si="3"/>
        <v>0.55791745734222253</v>
      </c>
      <c r="K61">
        <f t="shared" si="4"/>
        <v>5.1019438250857529E-2</v>
      </c>
      <c r="L61">
        <f t="shared" si="5"/>
        <v>0.56024536792966328</v>
      </c>
      <c r="V61">
        <f t="shared" si="8"/>
        <v>4.6400000000000023</v>
      </c>
      <c r="W61">
        <f t="shared" si="1"/>
        <v>1.4359101830805214</v>
      </c>
    </row>
    <row r="62" spans="5:23" x14ac:dyDescent="0.3">
      <c r="E62">
        <v>51</v>
      </c>
      <c r="F62">
        <f t="shared" si="6"/>
        <v>7.4730701241462949</v>
      </c>
      <c r="G62">
        <f t="shared" si="7"/>
        <v>1.5518526198423128</v>
      </c>
      <c r="H62">
        <f t="shared" si="2"/>
        <v>0.20624930012796183</v>
      </c>
      <c r="J62">
        <f t="shared" si="3"/>
        <v>0.52692987585370332</v>
      </c>
      <c r="K62">
        <f t="shared" si="4"/>
        <v>4.8147380157687047E-2</v>
      </c>
      <c r="L62">
        <f t="shared" si="5"/>
        <v>0.52912499873210306</v>
      </c>
      <c r="V62">
        <f t="shared" si="8"/>
        <v>4.7200000000000024</v>
      </c>
      <c r="W62">
        <f t="shared" si="1"/>
        <v>1.4414413053054285</v>
      </c>
    </row>
    <row r="63" spans="5:23" x14ac:dyDescent="0.3">
      <c r="E63">
        <v>52</v>
      </c>
      <c r="F63">
        <f t="shared" si="6"/>
        <v>7.5023592972703153</v>
      </c>
      <c r="G63">
        <f t="shared" si="7"/>
        <v>1.5545614009081401</v>
      </c>
      <c r="H63">
        <f t="shared" si="2"/>
        <v>0.20589988224707156</v>
      </c>
      <c r="J63">
        <f t="shared" si="3"/>
        <v>0.49764070272968297</v>
      </c>
      <c r="K63">
        <f t="shared" si="4"/>
        <v>4.5438599091859766E-2</v>
      </c>
      <c r="L63">
        <f t="shared" si="5"/>
        <v>0.49971085169398061</v>
      </c>
      <c r="V63">
        <f t="shared" si="8"/>
        <v>4.8000000000000025</v>
      </c>
      <c r="W63">
        <f t="shared" si="1"/>
        <v>1.4468653306034984</v>
      </c>
    </row>
    <row r="64" spans="5:23" x14ac:dyDescent="0.3">
      <c r="E64">
        <v>53</v>
      </c>
      <c r="F64">
        <f t="shared" si="6"/>
        <v>7.5300421539212055</v>
      </c>
      <c r="G64">
        <f t="shared" si="7"/>
        <v>1.5571162668975622</v>
      </c>
      <c r="H64">
        <f t="shared" si="2"/>
        <v>0.20557072581636859</v>
      </c>
      <c r="J64">
        <f t="shared" si="3"/>
        <v>0.46995784607879276</v>
      </c>
      <c r="K64">
        <f t="shared" si="4"/>
        <v>4.2883733102437649E-2</v>
      </c>
      <c r="L64">
        <f t="shared" si="5"/>
        <v>0.47191036400551678</v>
      </c>
      <c r="V64">
        <f t="shared" si="8"/>
        <v>4.8800000000000026</v>
      </c>
      <c r="W64">
        <f t="shared" si="1"/>
        <v>1.4521852176976229</v>
      </c>
    </row>
    <row r="65" spans="5:23" x14ac:dyDescent="0.3">
      <c r="E65">
        <v>54</v>
      </c>
      <c r="F65">
        <f t="shared" si="6"/>
        <v>7.556206057975845</v>
      </c>
      <c r="G65">
        <f t="shared" si="7"/>
        <v>1.5595260243739408</v>
      </c>
      <c r="H65">
        <f t="shared" si="2"/>
        <v>0.20526068898990824</v>
      </c>
      <c r="J65">
        <f t="shared" si="3"/>
        <v>0.44379394202415323</v>
      </c>
      <c r="K65">
        <f t="shared" si="4"/>
        <v>4.0473975626059033E-2</v>
      </c>
      <c r="L65">
        <f t="shared" si="5"/>
        <v>0.44563573205064727</v>
      </c>
      <c r="V65">
        <f t="shared" si="8"/>
        <v>4.9600000000000026</v>
      </c>
      <c r="W65">
        <f t="shared" si="1"/>
        <v>1.4574037966563196</v>
      </c>
    </row>
    <row r="66" spans="5:23" x14ac:dyDescent="0.3">
      <c r="E66">
        <v>55</v>
      </c>
      <c r="F66">
        <f t="shared" si="6"/>
        <v>7.5809338706336407</v>
      </c>
      <c r="G66">
        <f t="shared" si="7"/>
        <v>1.5617989586598586</v>
      </c>
      <c r="H66">
        <f t="shared" si="2"/>
        <v>0.20496870143787282</v>
      </c>
      <c r="J66">
        <f t="shared" si="3"/>
        <v>0.41906612936635756</v>
      </c>
      <c r="K66">
        <f t="shared" si="4"/>
        <v>3.820104134014124E-2</v>
      </c>
      <c r="L66">
        <f t="shared" si="5"/>
        <v>0.42080368384981126</v>
      </c>
      <c r="V66">
        <f t="shared" si="8"/>
        <v>5.0400000000000027</v>
      </c>
      <c r="W66">
        <f t="shared" si="1"/>
        <v>1.4625237764626793</v>
      </c>
    </row>
    <row r="67" spans="5:23" x14ac:dyDescent="0.3">
      <c r="E67">
        <v>56</v>
      </c>
      <c r="F67">
        <f t="shared" si="6"/>
        <v>7.6043041685576345</v>
      </c>
      <c r="G67">
        <f t="shared" si="7"/>
        <v>1.5639428656563912</v>
      </c>
      <c r="H67">
        <f t="shared" si="2"/>
        <v>0.20469376012000784</v>
      </c>
      <c r="J67">
        <f t="shared" si="3"/>
        <v>0.39569583144236375</v>
      </c>
      <c r="K67">
        <f t="shared" si="4"/>
        <v>3.6057134343608688E-2</v>
      </c>
      <c r="L67">
        <f t="shared" si="5"/>
        <v>0.3973352588909479</v>
      </c>
      <c r="V67">
        <f t="shared" si="8"/>
        <v>5.1200000000000028</v>
      </c>
      <c r="W67">
        <f t="shared" si="1"/>
        <v>1.4675477520255069</v>
      </c>
    </row>
    <row r="68" spans="5:23" x14ac:dyDescent="0.3">
      <c r="E68">
        <v>57</v>
      </c>
      <c r="F68">
        <f t="shared" si="6"/>
        <v>7.626391454660352</v>
      </c>
      <c r="G68">
        <f t="shared" si="7"/>
        <v>1.5659650815108175</v>
      </c>
      <c r="H68">
        <f t="shared" si="2"/>
        <v>0.20443492538188857</v>
      </c>
      <c r="J68">
        <f t="shared" si="3"/>
        <v>0.37360854533964627</v>
      </c>
      <c r="K68">
        <f t="shared" si="4"/>
        <v>3.4034918489182386E-2</v>
      </c>
      <c r="L68">
        <f t="shared" si="5"/>
        <v>0.37515559548988714</v>
      </c>
      <c r="V68">
        <f t="shared" si="8"/>
        <v>5.2000000000000028</v>
      </c>
      <c r="W68">
        <f t="shared" si="1"/>
        <v>1.4724782106818057</v>
      </c>
    </row>
    <row r="69" spans="5:23" x14ac:dyDescent="0.3">
      <c r="E69">
        <v>58</v>
      </c>
      <c r="F69">
        <f t="shared" si="6"/>
        <v>7.647266361461309</v>
      </c>
      <c r="G69">
        <f t="shared" si="7"/>
        <v>1.5678725102925619</v>
      </c>
      <c r="H69">
        <f t="shared" si="2"/>
        <v>0.20419131735158402</v>
      </c>
      <c r="J69">
        <f t="shared" si="3"/>
        <v>0.35273363853868922</v>
      </c>
      <c r="K69">
        <f t="shared" si="4"/>
        <v>3.2127489707437951E-2</v>
      </c>
      <c r="L69">
        <f t="shared" si="5"/>
        <v>0.35419372573726404</v>
      </c>
      <c r="V69">
        <f t="shared" ref="V69:V100" si="9">V68+$V$4</f>
        <v>5.2800000000000029</v>
      </c>
      <c r="W69">
        <f t="shared" ref="W69:W132" si="10">V69^$B$3-($E$3+$G$3)*V69</f>
        <v>1.4773175382347223</v>
      </c>
    </row>
    <row r="70" spans="5:23" x14ac:dyDescent="0.3">
      <c r="E70">
        <v>59</v>
      </c>
      <c r="F70">
        <f t="shared" si="6"/>
        <v>7.666995847015345</v>
      </c>
      <c r="G70">
        <f t="shared" si="7"/>
        <v>1.569671649822683</v>
      </c>
      <c r="H70">
        <f t="shared" si="2"/>
        <v>0.20396211261661101</v>
      </c>
      <c r="J70">
        <f t="shared" si="3"/>
        <v>0.33300415298465325</v>
      </c>
      <c r="K70">
        <f t="shared" si="4"/>
        <v>3.0328350177316832E-2</v>
      </c>
      <c r="L70">
        <f t="shared" si="5"/>
        <v>0.334382378018795</v>
      </c>
      <c r="V70">
        <f t="shared" si="9"/>
        <v>5.360000000000003</v>
      </c>
      <c r="W70">
        <f t="shared" si="10"/>
        <v>1.4820680245666549</v>
      </c>
    </row>
    <row r="71" spans="5:23" x14ac:dyDescent="0.3">
      <c r="E71">
        <v>60</v>
      </c>
      <c r="F71">
        <f t="shared" si="6"/>
        <v>7.6856433834711915</v>
      </c>
      <c r="G71">
        <f t="shared" si="7"/>
        <v>1.5713686157892561</v>
      </c>
      <c r="H71">
        <f t="shared" si="2"/>
        <v>0.20374654116319002</v>
      </c>
      <c r="J71">
        <f t="shared" si="3"/>
        <v>0.31435661652880675</v>
      </c>
      <c r="K71">
        <f t="shared" si="4"/>
        <v>2.8631384210743738E-2</v>
      </c>
      <c r="L71">
        <f t="shared" si="5"/>
        <v>0.31565778703726366</v>
      </c>
      <c r="V71">
        <f t="shared" si="9"/>
        <v>5.4400000000000031</v>
      </c>
      <c r="W71">
        <f t="shared" si="10"/>
        <v>1.4867318688632718</v>
      </c>
    </row>
    <row r="72" spans="5:23" x14ac:dyDescent="0.3">
      <c r="E72">
        <v>61</v>
      </c>
      <c r="F72">
        <f t="shared" si="6"/>
        <v>7.7032691383698468</v>
      </c>
      <c r="G72">
        <f t="shared" si="7"/>
        <v>1.5729691642693262</v>
      </c>
      <c r="H72">
        <f t="shared" si="2"/>
        <v>0.20354388356174513</v>
      </c>
      <c r="J72">
        <f t="shared" si="3"/>
        <v>0.29673086163015139</v>
      </c>
      <c r="K72">
        <f t="shared" si="4"/>
        <v>2.7030835730673664E-2</v>
      </c>
      <c r="L72">
        <f t="shared" si="5"/>
        <v>0.2979595112159884</v>
      </c>
      <c r="V72">
        <f t="shared" si="9"/>
        <v>5.5200000000000031</v>
      </c>
      <c r="W72">
        <f t="shared" si="10"/>
        <v>1.4913111844807225</v>
      </c>
    </row>
    <row r="73" spans="5:23" x14ac:dyDescent="0.3">
      <c r="E73">
        <v>62</v>
      </c>
      <c r="F73">
        <f t="shared" si="6"/>
        <v>7.719930148833873</v>
      </c>
      <c r="G73">
        <f t="shared" si="7"/>
        <v>1.5744787127675877</v>
      </c>
      <c r="H73">
        <f t="shared" si="2"/>
        <v>0.20335346838435953</v>
      </c>
      <c r="J73">
        <f t="shared" si="3"/>
        <v>0.28006985116612526</v>
      </c>
      <c r="K73">
        <f t="shared" si="4"/>
        <v>2.5521287232412204E-2</v>
      </c>
      <c r="L73">
        <f t="shared" si="5"/>
        <v>0.28123025732345164</v>
      </c>
      <c r="V73">
        <f t="shared" si="9"/>
        <v>5.6000000000000032</v>
      </c>
      <c r="W73">
        <f t="shared" si="10"/>
        <v>1.4958080034852015</v>
      </c>
    </row>
    <row r="74" spans="5:23" x14ac:dyDescent="0.3">
      <c r="E74">
        <v>63</v>
      </c>
      <c r="F74">
        <f t="shared" si="6"/>
        <v>7.7356804888330766</v>
      </c>
      <c r="G74">
        <f t="shared" si="7"/>
        <v>1.575902359872442</v>
      </c>
      <c r="H74">
        <f t="shared" si="2"/>
        <v>0.20317466984153409</v>
      </c>
      <c r="J74">
        <f t="shared" si="3"/>
        <v>0.26431951116692165</v>
      </c>
      <c r="K74">
        <f t="shared" si="4"/>
        <v>2.4097640127557884E-2</v>
      </c>
      <c r="L74">
        <f t="shared" si="5"/>
        <v>0.26541571212578524</v>
      </c>
      <c r="V74">
        <f t="shared" si="9"/>
        <v>5.6800000000000033</v>
      </c>
      <c r="W74">
        <f t="shared" si="10"/>
        <v>1.5002242808912696</v>
      </c>
    </row>
    <row r="75" spans="5:23" x14ac:dyDescent="0.3">
      <c r="E75">
        <v>64</v>
      </c>
      <c r="F75">
        <f t="shared" si="6"/>
        <v>7.750571429740325</v>
      </c>
      <c r="G75">
        <f t="shared" si="7"/>
        <v>1.5772449036214642</v>
      </c>
      <c r="H75">
        <f t="shared" si="2"/>
        <v>0.20300690562710277</v>
      </c>
      <c r="J75">
        <f t="shared" si="3"/>
        <v>0.24942857025967324</v>
      </c>
      <c r="K75">
        <f t="shared" si="4"/>
        <v>2.2755096378535677E-2</v>
      </c>
      <c r="L75">
        <f t="shared" si="5"/>
        <v>0.25046438084682066</v>
      </c>
      <c r="V75">
        <f t="shared" si="9"/>
        <v>5.7600000000000033</v>
      </c>
      <c r="W75">
        <f t="shared" si="10"/>
        <v>1.5045618986228659</v>
      </c>
    </row>
    <row r="76" spans="5:23" x14ac:dyDescent="0.3">
      <c r="E76">
        <v>65</v>
      </c>
      <c r="F76">
        <f t="shared" si="6"/>
        <v>7.7646515944143566</v>
      </c>
      <c r="G76">
        <f t="shared" si="7"/>
        <v>1.5785108586604697</v>
      </c>
      <c r="H76">
        <f t="shared" ref="H76:H111" si="11">1-G76/F76^$B$3</f>
        <v>0.20284963496157427</v>
      </c>
      <c r="J76">
        <f t="shared" ref="J76:J111" si="12">ABS(F76-$B$7)</f>
        <v>0.23534840558564163</v>
      </c>
      <c r="K76">
        <f t="shared" ref="K76:K111" si="13">ABS(G76-$C$7)</f>
        <v>2.1489141339530171E-2</v>
      </c>
      <c r="L76">
        <f t="shared" ref="L76:L111" si="14">SQRT(J76^2+K76^2)</f>
        <v>0.23632743219358596</v>
      </c>
      <c r="V76">
        <f t="shared" si="9"/>
        <v>5.8400000000000034</v>
      </c>
      <c r="W76">
        <f t="shared" si="10"/>
        <v>1.5088226692187403</v>
      </c>
    </row>
    <row r="77" spans="5:23" x14ac:dyDescent="0.3">
      <c r="E77">
        <v>66</v>
      </c>
      <c r="F77">
        <f t="shared" ref="F77:F131" si="15">IF((F76^$B$3+(1-$E$3)*F76-G76)/(1+$G$3)&gt;0,(F76^$B$3+(1-$E$3)*F76-G76)/(1+$G$3),0)</f>
        <v>7.7779671050654793</v>
      </c>
      <c r="G77">
        <f t="shared" ref="G77:G131" si="16">IF(F77&gt;0,((1-$E$3+$B$3*F77^($B$3-1))/(1+$C$3)/(1+$G$3))^(1/$F$3)*G76,0)</f>
        <v>1.5797044722732358</v>
      </c>
      <c r="H77">
        <f t="shared" si="11"/>
        <v>0.20270235682548254</v>
      </c>
      <c r="J77">
        <f t="shared" si="12"/>
        <v>0.22203289493451894</v>
      </c>
      <c r="K77">
        <f t="shared" si="13"/>
        <v>2.0295527726764018E-2</v>
      </c>
      <c r="L77">
        <f t="shared" si="14"/>
        <v>0.22295854968740486</v>
      </c>
      <c r="V77">
        <f t="shared" si="9"/>
        <v>5.9200000000000035</v>
      </c>
      <c r="W77">
        <f t="shared" si="10"/>
        <v>1.513008339302055</v>
      </c>
    </row>
    <row r="78" spans="5:23" x14ac:dyDescent="0.3">
      <c r="E78">
        <v>67</v>
      </c>
      <c r="F78">
        <f t="shared" si="15"/>
        <v>7.7905617251754444</v>
      </c>
      <c r="G78">
        <f t="shared" si="16"/>
        <v>1.5808297393523922</v>
      </c>
      <c r="H78">
        <f t="shared" si="11"/>
        <v>0.20256460837558521</v>
      </c>
      <c r="J78">
        <f t="shared" si="12"/>
        <v>0.20943827482455379</v>
      </c>
      <c r="K78">
        <f t="shared" si="13"/>
        <v>1.9170260647607629E-2</v>
      </c>
      <c r="L78">
        <f t="shared" si="14"/>
        <v>0.21031378902673628</v>
      </c>
      <c r="V78">
        <f t="shared" si="9"/>
        <v>6.0000000000000036</v>
      </c>
      <c r="W78">
        <f t="shared" si="10"/>
        <v>1.5171205928321396</v>
      </c>
    </row>
    <row r="79" spans="5:23" x14ac:dyDescent="0.3">
      <c r="E79">
        <v>68</v>
      </c>
      <c r="F79">
        <f t="shared" si="15"/>
        <v>7.8024769957554909</v>
      </c>
      <c r="G79">
        <f t="shared" si="16"/>
        <v>1.5818904163760135</v>
      </c>
      <c r="H79">
        <f t="shared" si="11"/>
        <v>0.20243596353792692</v>
      </c>
      <c r="J79">
        <f t="shared" si="12"/>
        <v>0.19752300424450731</v>
      </c>
      <c r="K79">
        <f t="shared" si="13"/>
        <v>1.8109583623986403E-2</v>
      </c>
      <c r="L79">
        <f t="shared" si="14"/>
        <v>0.19835144119670473</v>
      </c>
      <c r="V79">
        <f t="shared" si="9"/>
        <v>6.0800000000000036</v>
      </c>
      <c r="W79">
        <f t="shared" si="10"/>
        <v>1.5211610541547866</v>
      </c>
    </row>
    <row r="80" spans="5:23" x14ac:dyDescent="0.3">
      <c r="E80">
        <v>69</v>
      </c>
      <c r="F80">
        <f t="shared" si="15"/>
        <v>7.8137523662368187</v>
      </c>
      <c r="G80">
        <f t="shared" si="16"/>
        <v>1.5828900344489241</v>
      </c>
      <c r="H80">
        <f t="shared" si="11"/>
        <v>0.20231603177292534</v>
      </c>
      <c r="J80">
        <f t="shared" si="12"/>
        <v>0.18624763376317954</v>
      </c>
      <c r="K80">
        <f t="shared" si="13"/>
        <v>1.7109965551075801E-2</v>
      </c>
      <c r="L80">
        <f t="shared" si="14"/>
        <v>0.18703190103172895</v>
      </c>
      <c r="V80">
        <f t="shared" si="9"/>
        <v>6.1600000000000037</v>
      </c>
      <c r="W80">
        <f t="shared" si="10"/>
        <v>1.5251312908660446</v>
      </c>
    </row>
    <row r="81" spans="5:23" x14ac:dyDescent="0.3">
      <c r="E81">
        <v>70</v>
      </c>
      <c r="F81">
        <f t="shared" si="15"/>
        <v>7.8244253202964238</v>
      </c>
      <c r="G81">
        <f t="shared" si="16"/>
        <v>1.5838319114626465</v>
      </c>
      <c r="H81">
        <f t="shared" si="11"/>
        <v>0.20220445700873602</v>
      </c>
      <c r="J81">
        <f t="shared" si="12"/>
        <v>0.17557467970357443</v>
      </c>
      <c r="K81">
        <f t="shared" si="13"/>
        <v>1.6168088537353409E-2</v>
      </c>
      <c r="L81">
        <f t="shared" si="14"/>
        <v>0.17631754093102719</v>
      </c>
      <c r="V81">
        <f t="shared" si="9"/>
        <v>6.2400000000000038</v>
      </c>
      <c r="W81">
        <f t="shared" si="10"/>
        <v>1.5290328165031777</v>
      </c>
    </row>
    <row r="82" spans="5:23" x14ac:dyDescent="0.3">
      <c r="E82">
        <v>71</v>
      </c>
      <c r="F82">
        <f t="shared" si="15"/>
        <v>7.8345314969283724</v>
      </c>
      <c r="G82">
        <f t="shared" si="16"/>
        <v>1.5847191634231932</v>
      </c>
      <c r="H82">
        <f t="shared" si="11"/>
        <v>0.20210091674021602</v>
      </c>
      <c r="J82">
        <f t="shared" si="12"/>
        <v>0.16546850307162586</v>
      </c>
      <c r="K82">
        <f t="shared" si="13"/>
        <v>1.5280836576806678E-2</v>
      </c>
      <c r="L82">
        <f t="shared" si="14"/>
        <v>0.16617258942211777</v>
      </c>
      <c r="V82">
        <f t="shared" si="9"/>
        <v>6.3200000000000038</v>
      </c>
      <c r="W82">
        <f t="shared" si="10"/>
        <v>1.5328670930752963</v>
      </c>
    </row>
    <row r="83" spans="5:23" x14ac:dyDescent="0.3">
      <c r="E83">
        <v>72</v>
      </c>
      <c r="F83">
        <f t="shared" si="15"/>
        <v>7.8441048070768726</v>
      </c>
      <c r="G83">
        <f t="shared" si="16"/>
        <v>1.5855547149915337</v>
      </c>
      <c r="H83">
        <f t="shared" si="11"/>
        <v>0.20200512129186032</v>
      </c>
      <c r="J83">
        <f t="shared" si="12"/>
        <v>0.15589519292312559</v>
      </c>
      <c r="K83">
        <f t="shared" si="13"/>
        <v>1.4445285008466202E-2</v>
      </c>
      <c r="L83">
        <f t="shared" si="14"/>
        <v>0.15656301426427113</v>
      </c>
      <c r="V83">
        <f t="shared" si="9"/>
        <v>6.4000000000000039</v>
      </c>
      <c r="W83">
        <f t="shared" si="10"/>
        <v>1.5366355334451114</v>
      </c>
    </row>
    <row r="84" spans="5:23" x14ac:dyDescent="0.3">
      <c r="E84">
        <v>73</v>
      </c>
      <c r="F84">
        <f t="shared" si="15"/>
        <v>7.8531775461531135</v>
      </c>
      <c r="G84">
        <f t="shared" si="16"/>
        <v>1.5863413092774539</v>
      </c>
      <c r="H84">
        <f t="shared" si="11"/>
        <v>0.20191681324411448</v>
      </c>
      <c r="J84">
        <f t="shared" si="12"/>
        <v>0.14682245384688475</v>
      </c>
      <c r="K84">
        <f t="shared" si="13"/>
        <v>1.3658690722545996E-2</v>
      </c>
      <c r="L84">
        <f t="shared" si="14"/>
        <v>0.14745640978226332</v>
      </c>
      <c r="V84">
        <f t="shared" si="9"/>
        <v>6.480000000000004</v>
      </c>
      <c r="W84">
        <f t="shared" si="10"/>
        <v>1.5403395035723153</v>
      </c>
    </row>
    <row r="85" spans="5:23" x14ac:dyDescent="0.3">
      <c r="E85">
        <v>74</v>
      </c>
      <c r="F85">
        <f t="shared" si="15"/>
        <v>7.8617805027631356</v>
      </c>
      <c r="G85">
        <f t="shared" si="16"/>
        <v>1.5870815169236885</v>
      </c>
      <c r="H85">
        <f t="shared" si="11"/>
        <v>0.2018357670235128</v>
      </c>
      <c r="J85">
        <f t="shared" si="12"/>
        <v>0.13821949723686267</v>
      </c>
      <c r="K85">
        <f t="shared" si="13"/>
        <v>1.2918483076311382E-2</v>
      </c>
      <c r="L85">
        <f t="shared" si="14"/>
        <v>0.1388218881207284</v>
      </c>
      <c r="V85">
        <f t="shared" si="9"/>
        <v>6.5600000000000041</v>
      </c>
      <c r="W85">
        <f t="shared" si="10"/>
        <v>1.5439803246282313</v>
      </c>
    </row>
    <row r="86" spans="5:23" x14ac:dyDescent="0.3">
      <c r="E86">
        <v>75</v>
      </c>
      <c r="F86">
        <f t="shared" si="15"/>
        <v>7.8699430639791945</v>
      </c>
      <c r="G86">
        <f t="shared" si="16"/>
        <v>1.587777744513591</v>
      </c>
      <c r="H86">
        <f t="shared" si="11"/>
        <v>0.20176178865811589</v>
      </c>
      <c r="J86">
        <f t="shared" si="12"/>
        <v>0.1300569360208037</v>
      </c>
      <c r="K86">
        <f t="shared" si="13"/>
        <v>1.2222255486408873E-2</v>
      </c>
      <c r="L86">
        <f t="shared" si="14"/>
        <v>0.1306299741112065</v>
      </c>
      <c r="V86">
        <f t="shared" si="9"/>
        <v>6.6400000000000041</v>
      </c>
      <c r="W86">
        <f t="shared" si="10"/>
        <v>1.5475592749905949</v>
      </c>
    </row>
    <row r="87" spans="5:23" x14ac:dyDescent="0.3">
      <c r="E87">
        <v>76</v>
      </c>
      <c r="F87">
        <f t="shared" si="15"/>
        <v>7.877693317492529</v>
      </c>
      <c r="G87">
        <f t="shared" si="16"/>
        <v>1.5884322423321673</v>
      </c>
      <c r="H87">
        <f t="shared" si="11"/>
        <v>0.20169471570078423</v>
      </c>
      <c r="J87">
        <f t="shared" si="12"/>
        <v>0.12230668250746923</v>
      </c>
      <c r="K87">
        <f t="shared" si="13"/>
        <v>1.1567757667832579E-2</v>
      </c>
      <c r="L87">
        <f t="shared" si="14"/>
        <v>0.12285250344801517</v>
      </c>
      <c r="V87">
        <f t="shared" si="9"/>
        <v>6.7200000000000042</v>
      </c>
      <c r="W87">
        <f t="shared" si="10"/>
        <v>1.5510775921266133</v>
      </c>
    </row>
    <row r="88" spans="5:23" x14ac:dyDescent="0.3">
      <c r="E88">
        <v>77</v>
      </c>
      <c r="F88">
        <f t="shared" si="15"/>
        <v>7.8850581509912336</v>
      </c>
      <c r="G88">
        <f t="shared" si="16"/>
        <v>1.589047111507045</v>
      </c>
      <c r="H88">
        <f t="shared" si="11"/>
        <v>0.20163441732388854</v>
      </c>
      <c r="J88">
        <f t="shared" si="12"/>
        <v>0.11494184900876458</v>
      </c>
      <c r="K88">
        <f t="shared" si="13"/>
        <v>1.0952888492954838E-2</v>
      </c>
      <c r="L88">
        <f t="shared" si="14"/>
        <v>0.11546252387633288</v>
      </c>
      <c r="V88">
        <f t="shared" si="9"/>
        <v>6.8000000000000043</v>
      </c>
      <c r="W88">
        <f t="shared" si="10"/>
        <v>1.5545364743718191</v>
      </c>
    </row>
    <row r="89" spans="5:23" x14ac:dyDescent="0.3">
      <c r="E89">
        <v>78</v>
      </c>
      <c r="F89">
        <f t="shared" si="15"/>
        <v>7.8920633491134033</v>
      </c>
      <c r="G89">
        <f t="shared" si="16"/>
        <v>1.5896243105528249</v>
      </c>
      <c r="H89">
        <f t="shared" si="11"/>
        <v>0.20158079459015543</v>
      </c>
      <c r="J89">
        <f t="shared" si="12"/>
        <v>0.10793665088659488</v>
      </c>
      <c r="K89">
        <f t="shared" si="13"/>
        <v>1.0375689447174929E-2</v>
      </c>
      <c r="L89">
        <f t="shared" si="14"/>
        <v>0.10843419910765643</v>
      </c>
      <c r="V89">
        <f t="shared" si="9"/>
        <v>6.8800000000000043</v>
      </c>
      <c r="W89">
        <f t="shared" si="10"/>
        <v>1.5579370826116301</v>
      </c>
    </row>
    <row r="90" spans="5:23" x14ac:dyDescent="0.3">
      <c r="E90">
        <v>79</v>
      </c>
      <c r="F90">
        <f t="shared" si="15"/>
        <v>7.8987336883329782</v>
      </c>
      <c r="G90">
        <f t="shared" si="16"/>
        <v>1.5901656613392585</v>
      </c>
      <c r="H90">
        <f t="shared" si="11"/>
        <v>0.20153378090548335</v>
      </c>
      <c r="J90">
        <f t="shared" si="12"/>
        <v>0.10126631166702005</v>
      </c>
      <c r="K90">
        <f t="shared" si="13"/>
        <v>9.8343386607413485E-3</v>
      </c>
      <c r="L90">
        <f t="shared" si="14"/>
        <v>0.10174271519640211</v>
      </c>
      <c r="V90">
        <f t="shared" si="9"/>
        <v>6.9600000000000044</v>
      </c>
      <c r="W90">
        <f t="shared" si="10"/>
        <v>1.5612805418720082</v>
      </c>
    </row>
    <row r="91" spans="5:23" x14ac:dyDescent="0.3">
      <c r="E91">
        <v>80</v>
      </c>
      <c r="F91">
        <f t="shared" si="15"/>
        <v>7.9050930301439868</v>
      </c>
      <c r="G91">
        <f t="shared" si="16"/>
        <v>1.5906728545007969</v>
      </c>
      <c r="H91">
        <f t="shared" si="11"/>
        <v>0.20149334266072005</v>
      </c>
      <c r="J91">
        <f t="shared" si="12"/>
        <v>9.4906969856011436E-2</v>
      </c>
      <c r="K91">
        <f t="shared" si="13"/>
        <v>9.3271454992029934E-3</v>
      </c>
      <c r="L91">
        <f t="shared" si="14"/>
        <v>9.536418914043765E-2</v>
      </c>
      <c r="V91">
        <f t="shared" si="9"/>
        <v>7.0400000000000045</v>
      </c>
      <c r="W91">
        <f t="shared" si="10"/>
        <v>1.5645679428251136</v>
      </c>
    </row>
    <row r="92" spans="5:23" x14ac:dyDescent="0.3">
      <c r="E92">
        <v>81</v>
      </c>
      <c r="F92">
        <f t="shared" si="15"/>
        <v>7.9111644129183372</v>
      </c>
      <c r="G92">
        <f t="shared" si="16"/>
        <v>1.5911474543022213</v>
      </c>
      <c r="H92">
        <f t="shared" si="11"/>
        <v>0.20145948007062631</v>
      </c>
      <c r="J92">
        <f t="shared" si="12"/>
        <v>8.883558708166106E-2</v>
      </c>
      <c r="K92">
        <f t="shared" si="13"/>
        <v>8.8525456977786021E-3</v>
      </c>
      <c r="L92">
        <f t="shared" si="14"/>
        <v>8.9275579513518943E-2</v>
      </c>
      <c r="V92">
        <f t="shared" si="9"/>
        <v>7.1200000000000045</v>
      </c>
      <c r="W92">
        <f t="shared" si="10"/>
        <v>1.5678003432154093</v>
      </c>
    </row>
    <row r="93" spans="5:23" x14ac:dyDescent="0.3">
      <c r="E93">
        <v>82</v>
      </c>
      <c r="F93">
        <f t="shared" si="15"/>
        <v>7.9169701428231134</v>
      </c>
      <c r="G93">
        <f t="shared" si="16"/>
        <v>1.5915909029723088</v>
      </c>
      <c r="H93">
        <f t="shared" si="11"/>
        <v>0.2014322282195008</v>
      </c>
      <c r="J93">
        <f t="shared" si="12"/>
        <v>8.3029857176884825E-2</v>
      </c>
      <c r="K93">
        <f t="shared" si="13"/>
        <v>8.4090970276911037E-3</v>
      </c>
      <c r="L93">
        <f t="shared" si="14"/>
        <v>8.3454599008293218E-2</v>
      </c>
      <c r="V93">
        <f t="shared" si="9"/>
        <v>7.2000000000000046</v>
      </c>
      <c r="W93">
        <f t="shared" si="10"/>
        <v>1.5709787692112596</v>
      </c>
    </row>
    <row r="94" spans="5:23" x14ac:dyDescent="0.3">
      <c r="E94">
        <v>83</v>
      </c>
      <c r="F94">
        <f t="shared" si="15"/>
        <v>7.9225318841956671</v>
      </c>
      <c r="G94">
        <f t="shared" si="16"/>
        <v>1.5920045245147576</v>
      </c>
      <c r="H94">
        <f t="shared" si="11"/>
        <v>0.20141165832428032</v>
      </c>
      <c r="J94">
        <f t="shared" si="12"/>
        <v>7.7468115804331106E-2</v>
      </c>
      <c r="K94">
        <f t="shared" si="13"/>
        <v>7.9954754852422649E-3</v>
      </c>
      <c r="L94">
        <f t="shared" si="14"/>
        <v>7.7879628880140175E-2</v>
      </c>
      <c r="V94">
        <f t="shared" si="9"/>
        <v>7.2800000000000047</v>
      </c>
      <c r="W94">
        <f t="shared" si="10"/>
        <v>1.5741042166867003</v>
      </c>
    </row>
    <row r="95" spans="5:23" x14ac:dyDescent="0.3">
      <c r="E95">
        <v>84</v>
      </c>
      <c r="F95">
        <f t="shared" si="15"/>
        <v>7.9278707497887719</v>
      </c>
      <c r="G95">
        <f t="shared" si="16"/>
        <v>1.5923895280029023</v>
      </c>
      <c r="H95">
        <f t="shared" si="11"/>
        <v>0.20139787922730823</v>
      </c>
      <c r="J95">
        <f t="shared" si="12"/>
        <v>7.2129250211226292E-2</v>
      </c>
      <c r="K95">
        <f t="shared" si="13"/>
        <v>7.6104719970975232E-3</v>
      </c>
      <c r="L95">
        <f t="shared" si="14"/>
        <v>7.2529635460632874E-2</v>
      </c>
      <c r="V95">
        <f t="shared" si="9"/>
        <v>7.3600000000000048</v>
      </c>
      <c r="W95">
        <f t="shared" si="10"/>
        <v>1.5771776524377121</v>
      </c>
    </row>
    <row r="96" spans="5:23" x14ac:dyDescent="0.3">
      <c r="E96">
        <v>85</v>
      </c>
      <c r="F96">
        <f t="shared" si="15"/>
        <v>7.933007391314062</v>
      </c>
      <c r="G96">
        <f t="shared" si="16"/>
        <v>1.5927470103620682</v>
      </c>
      <c r="H96">
        <f t="shared" si="11"/>
        <v>0.20139103913242429</v>
      </c>
      <c r="J96">
        <f t="shared" si="12"/>
        <v>6.6992608685936261E-2</v>
      </c>
      <c r="K96">
        <f t="shared" si="13"/>
        <v>7.2529896379316394E-3</v>
      </c>
      <c r="L96">
        <f t="shared" si="14"/>
        <v>6.7384089199416547E-2</v>
      </c>
      <c r="V96">
        <f t="shared" si="9"/>
        <v>7.4400000000000048</v>
      </c>
      <c r="W96">
        <f t="shared" si="10"/>
        <v>1.580200015337015</v>
      </c>
    </row>
    <row r="97" spans="5:23" x14ac:dyDescent="0.3">
      <c r="E97">
        <v>86</v>
      </c>
      <c r="F97">
        <f t="shared" si="15"/>
        <v>7.9379620907297275</v>
      </c>
      <c r="G97">
        <f t="shared" si="16"/>
        <v>1.5930779586407287</v>
      </c>
      <c r="H97">
        <f t="shared" si="11"/>
        <v>0.2013913275995497</v>
      </c>
      <c r="J97">
        <f t="shared" si="12"/>
        <v>6.2037909270270752E-2</v>
      </c>
      <c r="K97">
        <f t="shared" si="13"/>
        <v>6.9220413592712138E-3</v>
      </c>
      <c r="L97">
        <f t="shared" si="14"/>
        <v>6.2422887174543661E-2</v>
      </c>
      <c r="V97">
        <f t="shared" si="9"/>
        <v>7.5200000000000049</v>
      </c>
      <c r="W97">
        <f t="shared" si="10"/>
        <v>1.5831722174311229</v>
      </c>
    </row>
    <row r="98" spans="5:23" x14ac:dyDescent="0.3">
      <c r="E98">
        <v>87</v>
      </c>
      <c r="F98">
        <f t="shared" si="15"/>
        <v>7.9427548527386129</v>
      </c>
      <c r="G98">
        <f t="shared" si="16"/>
        <v>1.5933832517689264</v>
      </c>
      <c r="H98">
        <f t="shared" si="11"/>
        <v>0.20139897781455063</v>
      </c>
      <c r="J98">
        <f t="shared" si="12"/>
        <v>5.7245147261385299E-2</v>
      </c>
      <c r="K98">
        <f t="shared" si="13"/>
        <v>6.6167482310734993E-3</v>
      </c>
      <c r="L98">
        <f t="shared" si="14"/>
        <v>5.7626280828551681E-2</v>
      </c>
      <c r="V98">
        <f t="shared" si="9"/>
        <v>7.600000000000005</v>
      </c>
      <c r="W98">
        <f t="shared" si="10"/>
        <v>1.5860951449831169</v>
      </c>
    </row>
    <row r="99" spans="5:23" x14ac:dyDescent="0.3">
      <c r="E99">
        <v>88</v>
      </c>
      <c r="F99">
        <f t="shared" si="15"/>
        <v>7.9474054989852014</v>
      </c>
      <c r="G99">
        <f t="shared" si="16"/>
        <v>1.5936636617996998</v>
      </c>
      <c r="H99">
        <f t="shared" si="11"/>
        <v>0.20141426915283045</v>
      </c>
      <c r="J99">
        <f t="shared" si="12"/>
        <v>5.2594501014796791E-2</v>
      </c>
      <c r="K99">
        <f t="shared" si="13"/>
        <v>6.3363382003001067E-3</v>
      </c>
      <c r="L99">
        <f t="shared" si="14"/>
        <v>5.2974812116552548E-2</v>
      </c>
      <c r="V99">
        <f t="shared" si="9"/>
        <v>7.680000000000005</v>
      </c>
      <c r="W99">
        <f t="shared" si="10"/>
        <v>1.5889696594643761</v>
      </c>
    </row>
    <row r="100" spans="5:23" x14ac:dyDescent="0.3">
      <c r="E100">
        <v>89</v>
      </c>
      <c r="F100">
        <f t="shared" si="15"/>
        <v>7.9519337644648536</v>
      </c>
      <c r="G100">
        <f t="shared" si="16"/>
        <v>1.5939198546264859</v>
      </c>
      <c r="H100">
        <f t="shared" si="11"/>
        <v>0.20143753005686393</v>
      </c>
      <c r="J100">
        <f t="shared" si="12"/>
        <v>4.8066235535144664E-2</v>
      </c>
      <c r="K100">
        <f t="shared" si="13"/>
        <v>6.0801453735139788E-3</v>
      </c>
      <c r="L100">
        <f t="shared" si="14"/>
        <v>4.8449263836337769E-2</v>
      </c>
      <c r="V100">
        <f t="shared" si="9"/>
        <v>7.7600000000000051</v>
      </c>
      <c r="W100">
        <f t="shared" si="10"/>
        <v>1.5917965984982587</v>
      </c>
    </row>
    <row r="101" spans="5:23" x14ac:dyDescent="0.3">
      <c r="E101">
        <v>90</v>
      </c>
      <c r="F101">
        <f t="shared" si="15"/>
        <v>7.9563593966862927</v>
      </c>
      <c r="G101">
        <f t="shared" si="16"/>
        <v>1.5941523901666739</v>
      </c>
      <c r="H101">
        <f t="shared" si="11"/>
        <v>0.20146914124970539</v>
      </c>
      <c r="J101">
        <f t="shared" si="12"/>
        <v>4.3640603313705562E-2</v>
      </c>
      <c r="K101">
        <f t="shared" si="13"/>
        <v>5.8476098333259952E-3</v>
      </c>
      <c r="L101">
        <f t="shared" si="14"/>
        <v>4.4030634771111576E-2</v>
      </c>
      <c r="V101">
        <f t="shared" ref="V101:V132" si="17">V100+$V$4</f>
        <v>7.8400000000000052</v>
      </c>
      <c r="W101">
        <f t="shared" si="10"/>
        <v>1.5945767767585373</v>
      </c>
    </row>
    <row r="102" spans="5:23" x14ac:dyDescent="0.3">
      <c r="E102">
        <v>91</v>
      </c>
      <c r="F102">
        <f t="shared" si="15"/>
        <v>7.9607022581586326</v>
      </c>
      <c r="G102">
        <f t="shared" si="16"/>
        <v>1.5943617219986037</v>
      </c>
      <c r="H102">
        <f t="shared" si="11"/>
        <v>0.20150953930841786</v>
      </c>
      <c r="J102">
        <f t="shared" si="12"/>
        <v>3.9297741841365585E-2</v>
      </c>
      <c r="K102">
        <f t="shared" si="13"/>
        <v>5.6382780013961575E-3</v>
      </c>
      <c r="L102">
        <f t="shared" si="14"/>
        <v>3.9700159856751752E-2</v>
      </c>
      <c r="V102">
        <f t="shared" si="17"/>
        <v>7.9200000000000053</v>
      </c>
      <c r="W102">
        <f t="shared" si="10"/>
        <v>1.5973109868251927</v>
      </c>
    </row>
    <row r="103" spans="5:23" x14ac:dyDescent="0.3">
      <c r="E103">
        <v>92</v>
      </c>
      <c r="F103">
        <f t="shared" si="15"/>
        <v>7.964982432807683</v>
      </c>
      <c r="G103">
        <f t="shared" si="16"/>
        <v>1.5945481964364048</v>
      </c>
      <c r="H103">
        <f t="shared" si="11"/>
        <v>0.2015592206233221</v>
      </c>
      <c r="J103">
        <f t="shared" si="12"/>
        <v>3.5017567192315191E-2</v>
      </c>
      <c r="K103">
        <f t="shared" si="13"/>
        <v>5.4518035635950923E-3</v>
      </c>
      <c r="L103">
        <f t="shared" si="14"/>
        <v>3.5439415544903353E-2</v>
      </c>
      <c r="V103">
        <f t="shared" si="17"/>
        <v>8.0000000000000053</v>
      </c>
      <c r="W103">
        <f t="shared" si="10"/>
        <v>1.6</v>
      </c>
    </row>
    <row r="104" spans="5:23" x14ac:dyDescent="0.3">
      <c r="E104">
        <v>93</v>
      </c>
      <c r="F104">
        <f t="shared" si="15"/>
        <v>7.9692203369626986</v>
      </c>
      <c r="G104">
        <f t="shared" si="16"/>
        <v>1.5947120510240662</v>
      </c>
      <c r="H104">
        <f t="shared" si="11"/>
        <v>0.20161874577100058</v>
      </c>
      <c r="J104">
        <f t="shared" si="12"/>
        <v>3.077966303729962E-2</v>
      </c>
      <c r="K104">
        <f t="shared" si="13"/>
        <v>5.287948975933654E-3</v>
      </c>
      <c r="L104">
        <f t="shared" si="14"/>
        <v>3.1230594952094435E-2</v>
      </c>
      <c r="V104">
        <f t="shared" si="17"/>
        <v>8.0800000000000054</v>
      </c>
      <c r="W104">
        <f t="shared" si="10"/>
        <v>1.602644567084178</v>
      </c>
    </row>
    <row r="105" spans="5:23" x14ac:dyDescent="0.3">
      <c r="E105">
        <v>94</v>
      </c>
      <c r="F105">
        <f t="shared" si="15"/>
        <v>7.9734368355945282</v>
      </c>
      <c r="G105">
        <f t="shared" si="16"/>
        <v>1.5948534124270926</v>
      </c>
      <c r="H105">
        <f t="shared" si="11"/>
        <v>0.20168874433104811</v>
      </c>
      <c r="J105">
        <f t="shared" si="12"/>
        <v>2.6563164405470019E-2</v>
      </c>
      <c r="K105">
        <f t="shared" si="13"/>
        <v>5.1465875729073129E-3</v>
      </c>
      <c r="L105">
        <f t="shared" si="14"/>
        <v>2.7057144470132716E-2</v>
      </c>
      <c r="V105">
        <f t="shared" si="17"/>
        <v>8.1600000000000055</v>
      </c>
      <c r="W105">
        <f t="shared" si="10"/>
        <v>1.6052454191202261</v>
      </c>
    </row>
    <row r="106" spans="5:23" x14ac:dyDescent="0.3">
      <c r="E106">
        <v>95</v>
      </c>
      <c r="F106">
        <f t="shared" si="15"/>
        <v>7.9776533645291927</v>
      </c>
      <c r="G106">
        <f t="shared" si="16"/>
        <v>1.5949722936969859</v>
      </c>
      <c r="H106">
        <f t="shared" si="11"/>
        <v>0.20176992017865603</v>
      </c>
      <c r="J106">
        <f t="shared" si="12"/>
        <v>2.2346635470805509E-2</v>
      </c>
      <c r="K106">
        <f t="shared" si="13"/>
        <v>5.0277063030139679E-3</v>
      </c>
      <c r="L106">
        <f t="shared" si="14"/>
        <v>2.2905238429984293E-2</v>
      </c>
      <c r="V106">
        <f t="shared" si="17"/>
        <v>8.2400000000000055</v>
      </c>
      <c r="W106">
        <f t="shared" si="10"/>
        <v>1.6078032680999219</v>
      </c>
    </row>
    <row r="107" spans="5:23" x14ac:dyDescent="0.3">
      <c r="E107">
        <v>96</v>
      </c>
      <c r="F107">
        <f t="shared" si="15"/>
        <v>7.9818920594076141</v>
      </c>
      <c r="G107">
        <f t="shared" si="16"/>
        <v>1.595068590880637</v>
      </c>
      <c r="H107">
        <f t="shared" si="11"/>
        <v>0.201863057287201</v>
      </c>
      <c r="J107">
        <f t="shared" si="12"/>
        <v>1.8107940592384075E-2</v>
      </c>
      <c r="K107">
        <f t="shared" si="13"/>
        <v>4.9314091193628506E-3</v>
      </c>
      <c r="L107">
        <f t="shared" si="14"/>
        <v>1.8767426792180276E-2</v>
      </c>
      <c r="V107">
        <f t="shared" si="17"/>
        <v>8.3200000000000056</v>
      </c>
      <c r="W107">
        <f t="shared" si="10"/>
        <v>1.6103188076403545</v>
      </c>
    </row>
    <row r="108" spans="5:23" x14ac:dyDescent="0.3">
      <c r="E108">
        <v>97</v>
      </c>
      <c r="F108">
        <f t="shared" si="15"/>
        <v>7.986175892212291</v>
      </c>
      <c r="G108">
        <f t="shared" si="16"/>
        <v>1.5951420789434987</v>
      </c>
      <c r="H108">
        <f t="shared" si="11"/>
        <v>0.20196902607706135</v>
      </c>
      <c r="J108">
        <f t="shared" si="12"/>
        <v>1.3824107787707263E-2</v>
      </c>
      <c r="K108">
        <f t="shared" si="13"/>
        <v>4.8579210565011799E-3</v>
      </c>
      <c r="L108">
        <f t="shared" si="14"/>
        <v>1.4652827478590816E-2</v>
      </c>
      <c r="V108">
        <f t="shared" si="17"/>
        <v>8.4000000000000057</v>
      </c>
      <c r="W108">
        <f t="shared" si="10"/>
        <v>1.6127927136297071</v>
      </c>
    </row>
    <row r="109" spans="5:23" x14ac:dyDescent="0.3">
      <c r="E109">
        <v>98</v>
      </c>
      <c r="F109">
        <f t="shared" si="15"/>
        <v>7.9905288162355292</v>
      </c>
      <c r="G109">
        <f t="shared" si="16"/>
        <v>1.5951924069721819</v>
      </c>
      <c r="H109">
        <f t="shared" si="11"/>
        <v>0.2020887903488674</v>
      </c>
      <c r="J109">
        <f t="shared" si="12"/>
        <v>9.4711837644689822E-3</v>
      </c>
      <c r="K109">
        <f t="shared" si="13"/>
        <v>4.807593027817969E-3</v>
      </c>
      <c r="L109">
        <f t="shared" si="14"/>
        <v>1.0621500488229749E-2</v>
      </c>
      <c r="V109">
        <f t="shared" si="17"/>
        <v>8.4800000000000058</v>
      </c>
      <c r="W109">
        <f t="shared" si="10"/>
        <v>1.6152256448444327</v>
      </c>
    </row>
    <row r="110" spans="5:23" x14ac:dyDescent="0.3">
      <c r="E110">
        <v>99</v>
      </c>
      <c r="F110">
        <f t="shared" si="15"/>
        <v>7.994975920421119</v>
      </c>
      <c r="G110">
        <f t="shared" si="16"/>
        <v>1.5952190926188949</v>
      </c>
      <c r="H110">
        <f t="shared" si="11"/>
        <v>0.20222341484123452</v>
      </c>
      <c r="J110">
        <f t="shared" si="12"/>
        <v>5.0240795788791814E-3</v>
      </c>
      <c r="K110">
        <f t="shared" si="13"/>
        <v>4.7809073811049263E-3</v>
      </c>
      <c r="L110">
        <f t="shared" si="14"/>
        <v>6.9353046797970153E-3</v>
      </c>
      <c r="V110">
        <f t="shared" si="17"/>
        <v>8.5600000000000058</v>
      </c>
      <c r="W110">
        <f t="shared" si="10"/>
        <v>1.6176182435393431</v>
      </c>
    </row>
    <row r="111" spans="5:23" x14ac:dyDescent="0.3">
      <c r="E111">
        <v>100</v>
      </c>
      <c r="F111">
        <f t="shared" si="15"/>
        <v>7.9995435940721595</v>
      </c>
      <c r="G111">
        <f t="shared" si="16"/>
        <v>1.5952215157469329</v>
      </c>
      <c r="H111">
        <f t="shared" si="11"/>
        <v>0.20237407345469038</v>
      </c>
      <c r="J111">
        <f t="shared" si="12"/>
        <v>4.5640592783868783E-4</v>
      </c>
      <c r="K111">
        <f t="shared" si="13"/>
        <v>4.778484253066928E-3</v>
      </c>
      <c r="L111">
        <f t="shared" si="14"/>
        <v>4.8002310494157357E-3</v>
      </c>
      <c r="V111">
        <f t="shared" si="17"/>
        <v>8.6400000000000059</v>
      </c>
      <c r="W111">
        <f t="shared" si="10"/>
        <v>1.6199711360120364</v>
      </c>
    </row>
    <row r="112" spans="5:23" x14ac:dyDescent="0.3">
      <c r="V112">
        <f t="shared" si="17"/>
        <v>8.720000000000006</v>
      </c>
      <c r="W112">
        <f t="shared" si="10"/>
        <v>1.6222849331430127</v>
      </c>
    </row>
    <row r="113" spans="22:23" x14ac:dyDescent="0.3">
      <c r="V113">
        <f t="shared" si="17"/>
        <v>8.800000000000006</v>
      </c>
      <c r="W113">
        <f t="shared" si="10"/>
        <v>1.624560230912734</v>
      </c>
    </row>
    <row r="114" spans="22:23" x14ac:dyDescent="0.3">
      <c r="V114">
        <f t="shared" si="17"/>
        <v>8.8800000000000061</v>
      </c>
      <c r="W114">
        <f t="shared" si="10"/>
        <v>1.6267976108968125</v>
      </c>
    </row>
    <row r="115" spans="22:23" x14ac:dyDescent="0.3">
      <c r="V115">
        <f t="shared" si="17"/>
        <v>8.9600000000000062</v>
      </c>
      <c r="W115">
        <f t="shared" si="10"/>
        <v>1.6289976407404416</v>
      </c>
    </row>
    <row r="116" spans="22:23" x14ac:dyDescent="0.3">
      <c r="V116">
        <f t="shared" si="17"/>
        <v>9.0400000000000063</v>
      </c>
      <c r="W116">
        <f t="shared" si="10"/>
        <v>1.6311608746131179</v>
      </c>
    </row>
    <row r="117" spans="22:23" x14ac:dyDescent="0.3">
      <c r="V117">
        <f t="shared" si="17"/>
        <v>9.1200000000000063</v>
      </c>
      <c r="W117">
        <f t="shared" si="10"/>
        <v>1.6332878536446374</v>
      </c>
    </row>
    <row r="118" spans="22:23" x14ac:dyDescent="0.3">
      <c r="V118">
        <f t="shared" si="17"/>
        <v>9.2000000000000064</v>
      </c>
      <c r="W118">
        <f t="shared" si="10"/>
        <v>1.6353791063432945</v>
      </c>
    </row>
    <row r="119" spans="22:23" x14ac:dyDescent="0.3">
      <c r="V119">
        <f t="shared" si="17"/>
        <v>9.2800000000000065</v>
      </c>
      <c r="W119">
        <f t="shared" si="10"/>
        <v>1.6374351489971604</v>
      </c>
    </row>
    <row r="120" spans="22:23" x14ac:dyDescent="0.3">
      <c r="V120">
        <f t="shared" si="17"/>
        <v>9.3600000000000065</v>
      </c>
      <c r="W120">
        <f t="shared" si="10"/>
        <v>1.6394564860592626</v>
      </c>
    </row>
    <row r="121" spans="22:23" x14ac:dyDescent="0.3">
      <c r="V121">
        <f t="shared" si="17"/>
        <v>9.4400000000000066</v>
      </c>
      <c r="W121">
        <f t="shared" si="10"/>
        <v>1.6414436105174417</v>
      </c>
    </row>
    <row r="122" spans="22:23" x14ac:dyDescent="0.3">
      <c r="V122">
        <f t="shared" si="17"/>
        <v>9.5200000000000067</v>
      </c>
      <c r="W122">
        <f t="shared" si="10"/>
        <v>1.6433970042496298</v>
      </c>
    </row>
    <row r="123" spans="22:23" x14ac:dyDescent="0.3">
      <c r="V123">
        <f t="shared" si="17"/>
        <v>9.6000000000000068</v>
      </c>
      <c r="W123">
        <f t="shared" si="10"/>
        <v>1.6453171383652219</v>
      </c>
    </row>
    <row r="124" spans="22:23" x14ac:dyDescent="0.3">
      <c r="V124">
        <f t="shared" si="17"/>
        <v>9.6800000000000068</v>
      </c>
      <c r="W124">
        <f t="shared" si="10"/>
        <v>1.6472044735332214</v>
      </c>
    </row>
    <row r="125" spans="22:23" x14ac:dyDescent="0.3">
      <c r="V125">
        <f t="shared" si="17"/>
        <v>9.7600000000000069</v>
      </c>
      <c r="W125">
        <f t="shared" si="10"/>
        <v>1.6490594602977531</v>
      </c>
    </row>
    <row r="126" spans="22:23" x14ac:dyDescent="0.3">
      <c r="V126">
        <f t="shared" si="17"/>
        <v>9.840000000000007</v>
      </c>
      <c r="W126">
        <f t="shared" si="10"/>
        <v>1.6508825393815463</v>
      </c>
    </row>
    <row r="127" spans="22:23" x14ac:dyDescent="0.3">
      <c r="V127">
        <f t="shared" si="17"/>
        <v>9.920000000000007</v>
      </c>
      <c r="W127">
        <f t="shared" si="10"/>
        <v>1.6526741419779332</v>
      </c>
    </row>
    <row r="128" spans="22:23" x14ac:dyDescent="0.3">
      <c r="V128">
        <f t="shared" si="17"/>
        <v>10.000000000000007</v>
      </c>
      <c r="W128">
        <f t="shared" si="10"/>
        <v>1.6544346900318838</v>
      </c>
    </row>
    <row r="129" spans="22:23" x14ac:dyDescent="0.3">
      <c r="V129">
        <f t="shared" si="17"/>
        <v>10.080000000000007</v>
      </c>
      <c r="W129">
        <f t="shared" si="10"/>
        <v>1.6561645965105818</v>
      </c>
    </row>
    <row r="130" spans="22:23" x14ac:dyDescent="0.3">
      <c r="V130">
        <f t="shared" si="17"/>
        <v>10.160000000000007</v>
      </c>
      <c r="W130">
        <f t="shared" si="10"/>
        <v>1.6578642656639988</v>
      </c>
    </row>
    <row r="131" spans="22:23" x14ac:dyDescent="0.3">
      <c r="V131">
        <f t="shared" si="17"/>
        <v>10.240000000000007</v>
      </c>
      <c r="W131">
        <f t="shared" si="10"/>
        <v>1.6595340932759255</v>
      </c>
    </row>
    <row r="132" spans="22:23" x14ac:dyDescent="0.3">
      <c r="V132">
        <f t="shared" si="17"/>
        <v>10.320000000000007</v>
      </c>
      <c r="W132">
        <f t="shared" si="10"/>
        <v>1.6611744669058659</v>
      </c>
    </row>
    <row r="133" spans="22:23" x14ac:dyDescent="0.3">
      <c r="V133">
        <f t="shared" ref="V133:V141" si="18">V132+$V$4</f>
        <v>10.400000000000007</v>
      </c>
      <c r="W133">
        <f t="shared" ref="W133:W142" si="19">V133^$B$3-($E$3+$G$3)*V133</f>
        <v>1.6627857661222119</v>
      </c>
    </row>
    <row r="134" spans="22:23" x14ac:dyDescent="0.3">
      <c r="V134">
        <f t="shared" si="18"/>
        <v>10.480000000000008</v>
      </c>
      <c r="W134">
        <f t="shared" si="19"/>
        <v>1.66436836272706</v>
      </c>
    </row>
    <row r="135" spans="22:23" x14ac:dyDescent="0.3">
      <c r="V135">
        <f t="shared" si="18"/>
        <v>10.560000000000008</v>
      </c>
      <c r="W135">
        <f t="shared" si="19"/>
        <v>1.6659226209730473</v>
      </c>
    </row>
    <row r="136" spans="22:23" x14ac:dyDescent="0.3">
      <c r="V136">
        <f t="shared" si="18"/>
        <v>10.640000000000008</v>
      </c>
      <c r="W136">
        <f t="shared" si="19"/>
        <v>1.6674488977725335</v>
      </c>
    </row>
    <row r="137" spans="22:23" x14ac:dyDescent="0.3">
      <c r="V137">
        <f t="shared" si="18"/>
        <v>10.720000000000008</v>
      </c>
      <c r="W137">
        <f t="shared" si="19"/>
        <v>1.6689475428994665</v>
      </c>
    </row>
    <row r="138" spans="22:23" x14ac:dyDescent="0.3">
      <c r="V138">
        <f t="shared" si="18"/>
        <v>10.800000000000008</v>
      </c>
      <c r="W138">
        <f t="shared" si="19"/>
        <v>1.6704188991842321</v>
      </c>
    </row>
    <row r="139" spans="22:23" x14ac:dyDescent="0.3">
      <c r="V139">
        <f t="shared" si="18"/>
        <v>10.880000000000008</v>
      </c>
      <c r="W139">
        <f t="shared" si="19"/>
        <v>1.6718633027017855</v>
      </c>
    </row>
    <row r="140" spans="22:23" x14ac:dyDescent="0.3">
      <c r="V140">
        <f t="shared" si="18"/>
        <v>10.960000000000008</v>
      </c>
      <c r="W140">
        <f t="shared" si="19"/>
        <v>1.6732810829533444</v>
      </c>
    </row>
    <row r="141" spans="22:23" x14ac:dyDescent="0.3">
      <c r="V141">
        <f t="shared" si="18"/>
        <v>11.040000000000008</v>
      </c>
      <c r="W141">
        <f t="shared" si="19"/>
        <v>1.6746725630419035</v>
      </c>
    </row>
    <row r="142" spans="22:23" x14ac:dyDescent="0.3">
      <c r="V142">
        <f t="shared" ref="V142" si="20">V141+$V$4</f>
        <v>11.120000000000008</v>
      </c>
      <c r="W142">
        <f t="shared" si="19"/>
        <v>1.6760380598418334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Simplest</vt:lpstr>
      <vt:lpstr>General</vt:lpstr>
    </vt:vector>
  </TitlesOfParts>
  <Company>PI WNE UW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sala</dc:creator>
  <cp:lastModifiedBy>Marcin</cp:lastModifiedBy>
  <dcterms:created xsi:type="dcterms:W3CDTF">2019-04-01T14:14:21Z</dcterms:created>
  <dcterms:modified xsi:type="dcterms:W3CDTF">2023-11-14T21:39:30Z</dcterms:modified>
</cp:coreProperties>
</file>